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filterPrivacy="1" defaultThemeVersion="124226"/>
  <xr:revisionPtr revIDLastSave="157" documentId="8_{B400F357-1ABA-DE4A-B58F-431536BA19BE}" xr6:coauthVersionLast="47" xr6:coauthVersionMax="47" xr10:uidLastSave="{8B02C8E5-E99E-6342-A384-3E08C38EE9D1}"/>
  <bookViews>
    <workbookView xWindow="-20" yWindow="500" windowWidth="28800" windowHeight="15720" activeTab="2" xr2:uid="{00000000-000D-0000-FFFF-FFFF00000000}"/>
  </bookViews>
  <sheets>
    <sheet name="CLASSES" sheetId="1" r:id="rId1"/>
    <sheet name="ABC" sheetId="7" r:id="rId2"/>
    <sheet name="DEF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36" i="8" l="1"/>
  <c r="Y136" i="8"/>
  <c r="J136" i="8"/>
  <c r="I136" i="8"/>
  <c r="AL22" i="8"/>
  <c r="AF22" i="8"/>
  <c r="AL21" i="8"/>
  <c r="AF21" i="8"/>
  <c r="AE20" i="8"/>
  <c r="V20" i="8"/>
  <c r="AL20" i="8" s="1"/>
  <c r="O20" i="8"/>
  <c r="P20" i="8" s="1"/>
  <c r="AC18" i="8"/>
  <c r="AB18" i="8"/>
  <c r="Y18" i="8"/>
  <c r="V18" i="8"/>
  <c r="AL18" i="8" s="1"/>
  <c r="M18" i="8"/>
  <c r="L18" i="8"/>
  <c r="I18" i="8"/>
  <c r="AC15" i="8"/>
  <c r="AB15" i="8"/>
  <c r="Y15" i="8"/>
  <c r="V15" i="8"/>
  <c r="AL15" i="8" s="1"/>
  <c r="M15" i="8"/>
  <c r="L15" i="8"/>
  <c r="I15" i="8"/>
  <c r="AC17" i="8"/>
  <c r="AB17" i="8"/>
  <c r="Y17" i="8"/>
  <c r="V17" i="8"/>
  <c r="AL17" i="8" s="1"/>
  <c r="M17" i="8"/>
  <c r="L17" i="8"/>
  <c r="I17" i="8"/>
  <c r="AC14" i="8"/>
  <c r="AB14" i="8"/>
  <c r="Y14" i="8"/>
  <c r="V14" i="8"/>
  <c r="AL14" i="8" s="1"/>
  <c r="O14" i="8"/>
  <c r="P14" i="8" s="1"/>
  <c r="AC12" i="8"/>
  <c r="AB12" i="8"/>
  <c r="Y12" i="8"/>
  <c r="V12" i="8"/>
  <c r="AL12" i="8" s="1"/>
  <c r="O12" i="8"/>
  <c r="P12" i="8" s="1"/>
  <c r="AC19" i="8"/>
  <c r="AB19" i="8"/>
  <c r="Y19" i="8"/>
  <c r="V19" i="8"/>
  <c r="AL19" i="8" s="1"/>
  <c r="O19" i="8"/>
  <c r="P19" i="8" s="1"/>
  <c r="AC16" i="8"/>
  <c r="AB16" i="8"/>
  <c r="Y16" i="8"/>
  <c r="V16" i="8"/>
  <c r="AL16" i="8" s="1"/>
  <c r="M16" i="8"/>
  <c r="L16" i="8"/>
  <c r="I16" i="8"/>
  <c r="AC11" i="8"/>
  <c r="AB11" i="8"/>
  <c r="Y11" i="8"/>
  <c r="V11" i="8"/>
  <c r="AL11" i="8" s="1"/>
  <c r="M11" i="8"/>
  <c r="L11" i="8"/>
  <c r="I11" i="8"/>
  <c r="AC13" i="8"/>
  <c r="AB13" i="8"/>
  <c r="Y13" i="8"/>
  <c r="V13" i="8"/>
  <c r="AL13" i="8" s="1"/>
  <c r="O13" i="8"/>
  <c r="P13" i="8" s="1"/>
  <c r="AF10" i="8"/>
  <c r="Z139" i="7"/>
  <c r="Y139" i="7"/>
  <c r="J139" i="7"/>
  <c r="I139" i="7"/>
  <c r="AC25" i="7"/>
  <c r="AB25" i="7"/>
  <c r="Y25" i="7"/>
  <c r="V25" i="7"/>
  <c r="AL25" i="7" s="1"/>
  <c r="M25" i="7"/>
  <c r="L25" i="7"/>
  <c r="I25" i="7"/>
  <c r="AC18" i="7"/>
  <c r="AB18" i="7"/>
  <c r="Y18" i="7"/>
  <c r="V18" i="7"/>
  <c r="AL18" i="7" s="1"/>
  <c r="M18" i="7"/>
  <c r="L18" i="7"/>
  <c r="I18" i="7"/>
  <c r="AC22" i="7"/>
  <c r="AB22" i="7"/>
  <c r="Y22" i="7"/>
  <c r="V22" i="7"/>
  <c r="AL22" i="7" s="1"/>
  <c r="M22" i="7"/>
  <c r="L22" i="7"/>
  <c r="I22" i="7"/>
  <c r="AC15" i="7"/>
  <c r="AB15" i="7"/>
  <c r="Y15" i="7"/>
  <c r="V15" i="7"/>
  <c r="AL15" i="7" s="1"/>
  <c r="M15" i="7"/>
  <c r="L15" i="7"/>
  <c r="I15" i="7"/>
  <c r="AC16" i="7"/>
  <c r="AB16" i="7"/>
  <c r="Y16" i="7"/>
  <c r="V16" i="7"/>
  <c r="AL16" i="7" s="1"/>
  <c r="M16" i="7"/>
  <c r="L16" i="7"/>
  <c r="I16" i="7"/>
  <c r="AC13" i="7"/>
  <c r="AB13" i="7"/>
  <c r="Y13" i="7"/>
  <c r="V13" i="7"/>
  <c r="AL13" i="7" s="1"/>
  <c r="M13" i="7"/>
  <c r="L13" i="7"/>
  <c r="I13" i="7"/>
  <c r="AC26" i="7"/>
  <c r="AB26" i="7"/>
  <c r="Y26" i="7"/>
  <c r="M26" i="7"/>
  <c r="L26" i="7"/>
  <c r="I26" i="7"/>
  <c r="AC20" i="7"/>
  <c r="AB20" i="7"/>
  <c r="Y20" i="7"/>
  <c r="V20" i="7"/>
  <c r="AL20" i="7" s="1"/>
  <c r="M20" i="7"/>
  <c r="L20" i="7"/>
  <c r="I20" i="7"/>
  <c r="AC17" i="7"/>
  <c r="AB17" i="7"/>
  <c r="Y17" i="7"/>
  <c r="V17" i="7"/>
  <c r="AL17" i="7" s="1"/>
  <c r="M17" i="7"/>
  <c r="L17" i="7"/>
  <c r="I17" i="7"/>
  <c r="AC19" i="7"/>
  <c r="AB19" i="7"/>
  <c r="Y19" i="7"/>
  <c r="V19" i="7"/>
  <c r="AL19" i="7" s="1"/>
  <c r="O19" i="7"/>
  <c r="P19" i="7" s="1"/>
  <c r="AC12" i="7"/>
  <c r="AB12" i="7"/>
  <c r="Y12" i="7"/>
  <c r="V12" i="7"/>
  <c r="AL12" i="7" s="1"/>
  <c r="M12" i="7"/>
  <c r="L12" i="7"/>
  <c r="I12" i="7"/>
  <c r="AC28" i="7"/>
  <c r="AB28" i="7"/>
  <c r="Y28" i="7"/>
  <c r="V28" i="7"/>
  <c r="AL28" i="7" s="1"/>
  <c r="M28" i="7"/>
  <c r="L28" i="7"/>
  <c r="I28" i="7"/>
  <c r="AC27" i="7"/>
  <c r="AB27" i="7"/>
  <c r="Y27" i="7"/>
  <c r="V27" i="7"/>
  <c r="AL27" i="7" s="1"/>
  <c r="M27" i="7"/>
  <c r="L27" i="7"/>
  <c r="I27" i="7"/>
  <c r="AC21" i="7"/>
  <c r="AB21" i="7"/>
  <c r="Y21" i="7"/>
  <c r="V21" i="7"/>
  <c r="AL21" i="7" s="1"/>
  <c r="M21" i="7"/>
  <c r="L21" i="7"/>
  <c r="I21" i="7"/>
  <c r="AC24" i="7"/>
  <c r="AB24" i="7"/>
  <c r="Y24" i="7"/>
  <c r="V24" i="7"/>
  <c r="AL24" i="7" s="1"/>
  <c r="O24" i="7"/>
  <c r="P24" i="7" s="1"/>
  <c r="AC23" i="7"/>
  <c r="AB23" i="7"/>
  <c r="Y23" i="7"/>
  <c r="V23" i="7"/>
  <c r="AL23" i="7" s="1"/>
  <c r="M23" i="7"/>
  <c r="L23" i="7"/>
  <c r="I23" i="7"/>
  <c r="AC14" i="7"/>
  <c r="AB14" i="7"/>
  <c r="Y14" i="7"/>
  <c r="V14" i="7"/>
  <c r="AL14" i="7" s="1"/>
  <c r="M14" i="7"/>
  <c r="L14" i="7"/>
  <c r="I14" i="7"/>
  <c r="AC11" i="7"/>
  <c r="AB11" i="7"/>
  <c r="Y11" i="7"/>
  <c r="AE11" i="7" s="1"/>
  <c r="V11" i="7"/>
  <c r="AL11" i="7" s="1"/>
  <c r="M11" i="7"/>
  <c r="L11" i="7"/>
  <c r="I11" i="7"/>
  <c r="AF36" i="1"/>
  <c r="AF37" i="1"/>
  <c r="AF44" i="1"/>
  <c r="AF45" i="1"/>
  <c r="AF56" i="1"/>
  <c r="AF57" i="1"/>
  <c r="AF60" i="1"/>
  <c r="AF61" i="1"/>
  <c r="AF62" i="1"/>
  <c r="AF71" i="1"/>
  <c r="AF72" i="1"/>
  <c r="AF73" i="1"/>
  <c r="AF87" i="1"/>
  <c r="AF88" i="1"/>
  <c r="AF91" i="1"/>
  <c r="AF92" i="1"/>
  <c r="AL91" i="1"/>
  <c r="AL92" i="1"/>
  <c r="AB84" i="1"/>
  <c r="AC84" i="1"/>
  <c r="AB81" i="1"/>
  <c r="AC81" i="1"/>
  <c r="AB83" i="1"/>
  <c r="AC83" i="1"/>
  <c r="Y84" i="1"/>
  <c r="Y81" i="1"/>
  <c r="Y83" i="1"/>
  <c r="AB65" i="1"/>
  <c r="AC65" i="1"/>
  <c r="AB66" i="1"/>
  <c r="AC66" i="1"/>
  <c r="AB67" i="1"/>
  <c r="AC67" i="1"/>
  <c r="AB68" i="1"/>
  <c r="AC68" i="1"/>
  <c r="AB69" i="1"/>
  <c r="AC69" i="1"/>
  <c r="AB59" i="1"/>
  <c r="AC59" i="1"/>
  <c r="AB70" i="1"/>
  <c r="AC70" i="1"/>
  <c r="Y65" i="1"/>
  <c r="Y66" i="1"/>
  <c r="Y67" i="1"/>
  <c r="Y68" i="1"/>
  <c r="Y69" i="1"/>
  <c r="Y59" i="1"/>
  <c r="Y70" i="1"/>
  <c r="AB64" i="1"/>
  <c r="AC64" i="1"/>
  <c r="Y64" i="1"/>
  <c r="AB58" i="1"/>
  <c r="AC58" i="1"/>
  <c r="AB60" i="1"/>
  <c r="AC60" i="1"/>
  <c r="Y58" i="1"/>
  <c r="Y60" i="1"/>
  <c r="AB53" i="1"/>
  <c r="AC53" i="1"/>
  <c r="AB48" i="1"/>
  <c r="AC48" i="1"/>
  <c r="AB49" i="1"/>
  <c r="AC49" i="1"/>
  <c r="AB50" i="1"/>
  <c r="AC50" i="1"/>
  <c r="AB51" i="1"/>
  <c r="AC51" i="1"/>
  <c r="AB46" i="1"/>
  <c r="AC46" i="1"/>
  <c r="AB52" i="1"/>
  <c r="AC52" i="1"/>
  <c r="AB55" i="1"/>
  <c r="AC55" i="1"/>
  <c r="Y53" i="1"/>
  <c r="Y48" i="1"/>
  <c r="Y49" i="1"/>
  <c r="Y50" i="1"/>
  <c r="Y51" i="1"/>
  <c r="Y46" i="1"/>
  <c r="Y52" i="1"/>
  <c r="Y55" i="1"/>
  <c r="AB41" i="1"/>
  <c r="AC41" i="1"/>
  <c r="AB39" i="1"/>
  <c r="AC39" i="1"/>
  <c r="AB42" i="1"/>
  <c r="AC42" i="1"/>
  <c r="AB40" i="1"/>
  <c r="AC40" i="1"/>
  <c r="AB43" i="1"/>
  <c r="AC43" i="1"/>
  <c r="Y41" i="1"/>
  <c r="Y39" i="1"/>
  <c r="Y42" i="1"/>
  <c r="Y40" i="1"/>
  <c r="Y43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3" i="1"/>
  <c r="AC33" i="1"/>
  <c r="AB31" i="1"/>
  <c r="AC31" i="1"/>
  <c r="AB35" i="1"/>
  <c r="AC35" i="1"/>
  <c r="AB34" i="1"/>
  <c r="AC34" i="1"/>
  <c r="AB32" i="1"/>
  <c r="AC32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3" i="1"/>
  <c r="Y31" i="1"/>
  <c r="Y35" i="1"/>
  <c r="Y34" i="1"/>
  <c r="Y32" i="1"/>
  <c r="Z206" i="1"/>
  <c r="Y206" i="1"/>
  <c r="AE90" i="1"/>
  <c r="AE89" i="1"/>
  <c r="AC86" i="1"/>
  <c r="AB86" i="1"/>
  <c r="Y86" i="1"/>
  <c r="AE82" i="1"/>
  <c r="AC85" i="1"/>
  <c r="AB85" i="1"/>
  <c r="Y85" i="1"/>
  <c r="AC80" i="1"/>
  <c r="AB80" i="1"/>
  <c r="Y80" i="1"/>
  <c r="AC79" i="1"/>
  <c r="AB79" i="1"/>
  <c r="Y79" i="1"/>
  <c r="AC78" i="1"/>
  <c r="AB78" i="1"/>
  <c r="Y78" i="1"/>
  <c r="AC77" i="1"/>
  <c r="AB77" i="1"/>
  <c r="Y77" i="1"/>
  <c r="AC76" i="1"/>
  <c r="AB76" i="1"/>
  <c r="Y76" i="1"/>
  <c r="AC75" i="1"/>
  <c r="AB75" i="1"/>
  <c r="Y75" i="1"/>
  <c r="AC74" i="1"/>
  <c r="AB74" i="1"/>
  <c r="Y74" i="1"/>
  <c r="AC71" i="1"/>
  <c r="AB71" i="1"/>
  <c r="Y71" i="1"/>
  <c r="AC63" i="1"/>
  <c r="AB63" i="1"/>
  <c r="Y63" i="1"/>
  <c r="Y61" i="1"/>
  <c r="AC54" i="1"/>
  <c r="AB54" i="1"/>
  <c r="Y54" i="1"/>
  <c r="AC47" i="1"/>
  <c r="AB47" i="1"/>
  <c r="Y47" i="1"/>
  <c r="AC38" i="1"/>
  <c r="AB38" i="1"/>
  <c r="Y38" i="1"/>
  <c r="AC17" i="1"/>
  <c r="AB17" i="1"/>
  <c r="Y17" i="1"/>
  <c r="AC16" i="1"/>
  <c r="AB16" i="1"/>
  <c r="Y16" i="1"/>
  <c r="AC15" i="1"/>
  <c r="AB15" i="1"/>
  <c r="Y15" i="1"/>
  <c r="AC14" i="1"/>
  <c r="AB14" i="1"/>
  <c r="Y14" i="1"/>
  <c r="AF13" i="1"/>
  <c r="AC13" i="1"/>
  <c r="AB13" i="1"/>
  <c r="Y13" i="1"/>
  <c r="AC12" i="1"/>
  <c r="AB12" i="1"/>
  <c r="Y12" i="1"/>
  <c r="AC11" i="1"/>
  <c r="AB11" i="1"/>
  <c r="Y11" i="1"/>
  <c r="M65" i="1"/>
  <c r="M66" i="1"/>
  <c r="M67" i="1"/>
  <c r="M68" i="1"/>
  <c r="M71" i="1"/>
  <c r="M69" i="1"/>
  <c r="M58" i="1"/>
  <c r="M52" i="1"/>
  <c r="M54" i="1"/>
  <c r="M55" i="1"/>
  <c r="L65" i="1"/>
  <c r="L66" i="1"/>
  <c r="L67" i="1"/>
  <c r="L68" i="1"/>
  <c r="L71" i="1"/>
  <c r="I65" i="1"/>
  <c r="I66" i="1"/>
  <c r="I67" i="1"/>
  <c r="I68" i="1"/>
  <c r="I71" i="1"/>
  <c r="O32" i="1"/>
  <c r="P32" i="1" s="1"/>
  <c r="O40" i="1"/>
  <c r="P40" i="1" s="1"/>
  <c r="O43" i="1"/>
  <c r="P43" i="1" s="1"/>
  <c r="O59" i="1"/>
  <c r="P59" i="1" s="1"/>
  <c r="O70" i="1"/>
  <c r="P70" i="1" s="1"/>
  <c r="O81" i="1"/>
  <c r="P81" i="1" s="1"/>
  <c r="O83" i="1"/>
  <c r="P83" i="1" s="1"/>
  <c r="O90" i="1"/>
  <c r="P90" i="1" s="1"/>
  <c r="AF90" i="1" s="1"/>
  <c r="V32" i="1"/>
  <c r="AL32" i="1" s="1"/>
  <c r="V40" i="1"/>
  <c r="AL40" i="1" s="1"/>
  <c r="V43" i="1"/>
  <c r="AL43" i="1" s="1"/>
  <c r="V59" i="1"/>
  <c r="AL59" i="1" s="1"/>
  <c r="V70" i="1"/>
  <c r="AL70" i="1" s="1"/>
  <c r="V81" i="1"/>
  <c r="AL81" i="1" s="1"/>
  <c r="V83" i="1"/>
  <c r="AL83" i="1" s="1"/>
  <c r="V90" i="1"/>
  <c r="AL90" i="1" s="1"/>
  <c r="L64" i="1"/>
  <c r="M64" i="1"/>
  <c r="L86" i="1"/>
  <c r="M86" i="1"/>
  <c r="I64" i="1"/>
  <c r="I86" i="1"/>
  <c r="V86" i="1"/>
  <c r="AL86" i="1" s="1"/>
  <c r="L42" i="1"/>
  <c r="M42" i="1"/>
  <c r="I42" i="1"/>
  <c r="L48" i="1"/>
  <c r="M48" i="1"/>
  <c r="L49" i="1"/>
  <c r="M49" i="1"/>
  <c r="L50" i="1"/>
  <c r="M50" i="1"/>
  <c r="L51" i="1"/>
  <c r="M51" i="1"/>
  <c r="L55" i="1"/>
  <c r="I48" i="1"/>
  <c r="I49" i="1"/>
  <c r="I50" i="1"/>
  <c r="I51" i="1"/>
  <c r="I55" i="1"/>
  <c r="DU55" i="1"/>
  <c r="DT55" i="1"/>
  <c r="DQ55" i="1"/>
  <c r="DE55" i="1"/>
  <c r="DD55" i="1"/>
  <c r="DA55" i="1"/>
  <c r="CO55" i="1"/>
  <c r="CN55" i="1"/>
  <c r="CK55" i="1"/>
  <c r="BY55" i="1"/>
  <c r="BX55" i="1"/>
  <c r="BU55" i="1"/>
  <c r="BI55" i="1"/>
  <c r="BH55" i="1"/>
  <c r="BE55" i="1"/>
  <c r="AS55" i="1"/>
  <c r="AR55" i="1"/>
  <c r="AO55" i="1"/>
  <c r="V55" i="1"/>
  <c r="AE33" i="1" l="1"/>
  <c r="AE43" i="1"/>
  <c r="AF43" i="1" s="1"/>
  <c r="AE14" i="7"/>
  <c r="AE22" i="7"/>
  <c r="AE25" i="7"/>
  <c r="AE12" i="7"/>
  <c r="O22" i="7"/>
  <c r="P22" i="7" s="1"/>
  <c r="AE20" i="7"/>
  <c r="O28" i="7"/>
  <c r="P28" i="7" s="1"/>
  <c r="O27" i="7"/>
  <c r="P27" i="7" s="1"/>
  <c r="AE13" i="7"/>
  <c r="AE16" i="7"/>
  <c r="O17" i="7"/>
  <c r="P17" i="7" s="1"/>
  <c r="O15" i="7"/>
  <c r="P15" i="7" s="1"/>
  <c r="O25" i="7"/>
  <c r="P25" i="7" s="1"/>
  <c r="AF25" i="7" s="1"/>
  <c r="AE26" i="7"/>
  <c r="O12" i="7"/>
  <c r="P12" i="7" s="1"/>
  <c r="O16" i="7"/>
  <c r="P16" i="7" s="1"/>
  <c r="O23" i="7"/>
  <c r="P23" i="7" s="1"/>
  <c r="AE19" i="7"/>
  <c r="AF19" i="7" s="1"/>
  <c r="AE17" i="7"/>
  <c r="AE27" i="7"/>
  <c r="AE18" i="7"/>
  <c r="AE23" i="7"/>
  <c r="O21" i="7"/>
  <c r="P21" i="7" s="1"/>
  <c r="AE28" i="7"/>
  <c r="O13" i="7"/>
  <c r="P13" i="7" s="1"/>
  <c r="AF13" i="7" s="1"/>
  <c r="O18" i="7"/>
  <c r="P18" i="7" s="1"/>
  <c r="O11" i="7"/>
  <c r="P11" i="7" s="1"/>
  <c r="AF11" i="7" s="1"/>
  <c r="O14" i="7"/>
  <c r="P14" i="7" s="1"/>
  <c r="AE24" i="7"/>
  <c r="AF24" i="7" s="1"/>
  <c r="AE21" i="7"/>
  <c r="O20" i="7"/>
  <c r="P20" i="7" s="1"/>
  <c r="O26" i="7"/>
  <c r="P26" i="7" s="1"/>
  <c r="AE15" i="7"/>
  <c r="AE14" i="8"/>
  <c r="AF20" i="8"/>
  <c r="AF14" i="8"/>
  <c r="AE15" i="8"/>
  <c r="AE19" i="8"/>
  <c r="O11" i="8"/>
  <c r="P11" i="8" s="1"/>
  <c r="AE16" i="8"/>
  <c r="AE17" i="8"/>
  <c r="O16" i="8"/>
  <c r="P16" i="8" s="1"/>
  <c r="O15" i="8"/>
  <c r="P15" i="8" s="1"/>
  <c r="O18" i="8"/>
  <c r="P18" i="8" s="1"/>
  <c r="AE13" i="8"/>
  <c r="AF13" i="8" s="1"/>
  <c r="O17" i="8"/>
  <c r="P17" i="8" s="1"/>
  <c r="AE11" i="8"/>
  <c r="AF11" i="8" s="1"/>
  <c r="AF19" i="8"/>
  <c r="AE12" i="8"/>
  <c r="AF12" i="8" s="1"/>
  <c r="AE18" i="8"/>
  <c r="AE41" i="1"/>
  <c r="AE32" i="1"/>
  <c r="AF32" i="1" s="1"/>
  <c r="AE39" i="1"/>
  <c r="AE40" i="1"/>
  <c r="AF40" i="1" s="1"/>
  <c r="AE42" i="1"/>
  <c r="AE83" i="1"/>
  <c r="AF83" i="1" s="1"/>
  <c r="AE80" i="1"/>
  <c r="AE23" i="1"/>
  <c r="AE19" i="1"/>
  <c r="AE76" i="1"/>
  <c r="AE70" i="1"/>
  <c r="AF70" i="1" s="1"/>
  <c r="AE14" i="1"/>
  <c r="AF14" i="1" s="1"/>
  <c r="AE81" i="1"/>
  <c r="AF81" i="1" s="1"/>
  <c r="AE69" i="1"/>
  <c r="AE59" i="1"/>
  <c r="AF59" i="1" s="1"/>
  <c r="AE29" i="1"/>
  <c r="AE26" i="1"/>
  <c r="AE18" i="1"/>
  <c r="AE25" i="1"/>
  <c r="AE16" i="1"/>
  <c r="AF16" i="1" s="1"/>
  <c r="AL55" i="1"/>
  <c r="BB55" i="1" s="1"/>
  <c r="BR55" i="1" s="1"/>
  <c r="CH55" i="1" s="1"/>
  <c r="CX55" i="1" s="1"/>
  <c r="DN55" i="1" s="1"/>
  <c r="ED55" i="1" s="1"/>
  <c r="AE21" i="1"/>
  <c r="AE11" i="1"/>
  <c r="AF11" i="1" s="1"/>
  <c r="AE12" i="1"/>
  <c r="AF12" i="1" s="1"/>
  <c r="AE15" i="1"/>
  <c r="AF15" i="1" s="1"/>
  <c r="AE17" i="1"/>
  <c r="AE27" i="1"/>
  <c r="AE35" i="1"/>
  <c r="AE30" i="1"/>
  <c r="AE22" i="1"/>
  <c r="AE34" i="1"/>
  <c r="AE38" i="1"/>
  <c r="AE53" i="1"/>
  <c r="AE49" i="1"/>
  <c r="AE51" i="1"/>
  <c r="AE52" i="1"/>
  <c r="AE54" i="1"/>
  <c r="AE86" i="1"/>
  <c r="AE78" i="1"/>
  <c r="AE63" i="1"/>
  <c r="AE65" i="1"/>
  <c r="AE67" i="1"/>
  <c r="AE75" i="1"/>
  <c r="AE77" i="1"/>
  <c r="AE79" i="1"/>
  <c r="AE85" i="1"/>
  <c r="AE48" i="1"/>
  <c r="AE46" i="1"/>
  <c r="AE58" i="1"/>
  <c r="AE84" i="1"/>
  <c r="AE55" i="1"/>
  <c r="AE74" i="1"/>
  <c r="AE31" i="1"/>
  <c r="AE66" i="1"/>
  <c r="AE47" i="1"/>
  <c r="AE50" i="1"/>
  <c r="AE64" i="1"/>
  <c r="AE20" i="1"/>
  <c r="AE24" i="1"/>
  <c r="AE28" i="1"/>
  <c r="AE68" i="1"/>
  <c r="O86" i="1"/>
  <c r="P86" i="1" s="1"/>
  <c r="AF86" i="1" s="1"/>
  <c r="DW55" i="1"/>
  <c r="O42" i="1"/>
  <c r="P42" i="1" s="1"/>
  <c r="O55" i="1"/>
  <c r="P55" i="1" s="1"/>
  <c r="BK55" i="1"/>
  <c r="AU55" i="1"/>
  <c r="CQ55" i="1"/>
  <c r="DG55" i="1"/>
  <c r="CA55" i="1"/>
  <c r="AF55" i="1" l="1"/>
  <c r="AF42" i="1"/>
  <c r="AF22" i="7"/>
  <c r="AF14" i="7"/>
  <c r="AF15" i="7"/>
  <c r="AF18" i="7"/>
  <c r="AF12" i="7"/>
  <c r="AF17" i="7"/>
  <c r="AF26" i="7"/>
  <c r="AF28" i="7"/>
  <c r="AF20" i="7"/>
  <c r="AF21" i="7"/>
  <c r="AF16" i="7"/>
  <c r="AF23" i="7"/>
  <c r="AF27" i="7"/>
  <c r="AF17" i="8"/>
  <c r="AF15" i="8"/>
  <c r="AF16" i="8"/>
  <c r="AF18" i="8"/>
  <c r="AV55" i="1"/>
  <c r="BL55" i="1" s="1"/>
  <c r="CB55" i="1" s="1"/>
  <c r="CR55" i="1" s="1"/>
  <c r="DH55" i="1" s="1"/>
  <c r="DX55" i="1" s="1"/>
  <c r="O64" i="1" l="1"/>
  <c r="P64" i="1" s="1"/>
  <c r="AF64" i="1" s="1"/>
  <c r="L58" i="1"/>
  <c r="L52" i="1"/>
  <c r="I58" i="1"/>
  <c r="I52" i="1"/>
  <c r="L47" i="1"/>
  <c r="M47" i="1"/>
  <c r="L46" i="1"/>
  <c r="M46" i="1"/>
  <c r="L53" i="1"/>
  <c r="M53" i="1"/>
  <c r="I47" i="1"/>
  <c r="O51" i="1"/>
  <c r="P51" i="1" s="1"/>
  <c r="AF51" i="1" s="1"/>
  <c r="I46" i="1"/>
  <c r="I53" i="1"/>
  <c r="L41" i="1"/>
  <c r="M41" i="1"/>
  <c r="L39" i="1"/>
  <c r="M39" i="1"/>
  <c r="L38" i="1"/>
  <c r="M38" i="1"/>
  <c r="I41" i="1"/>
  <c r="I39" i="1"/>
  <c r="I38" i="1"/>
  <c r="O68" i="1"/>
  <c r="P68" i="1" s="1"/>
  <c r="AF68" i="1" s="1"/>
  <c r="O82" i="1"/>
  <c r="P82" i="1" s="1"/>
  <c r="AF82" i="1" s="1"/>
  <c r="O89" i="1"/>
  <c r="P89" i="1" s="1"/>
  <c r="AF89" i="1" s="1"/>
  <c r="V18" i="1"/>
  <c r="AL18" i="1" s="1"/>
  <c r="V19" i="1"/>
  <c r="AL19" i="1" s="1"/>
  <c r="V20" i="1"/>
  <c r="AL20" i="1" s="1"/>
  <c r="V21" i="1"/>
  <c r="AL21" i="1" s="1"/>
  <c r="V22" i="1"/>
  <c r="AL22" i="1" s="1"/>
  <c r="V23" i="1"/>
  <c r="AL23" i="1" s="1"/>
  <c r="V24" i="1"/>
  <c r="AL24" i="1" s="1"/>
  <c r="V26" i="1"/>
  <c r="AL26" i="1" s="1"/>
  <c r="V27" i="1"/>
  <c r="AL27" i="1" s="1"/>
  <c r="V28" i="1"/>
  <c r="AL28" i="1" s="1"/>
  <c r="V29" i="1"/>
  <c r="AL29" i="1" s="1"/>
  <c r="V33" i="1"/>
  <c r="AL33" i="1" s="1"/>
  <c r="V30" i="1"/>
  <c r="AL30" i="1" s="1"/>
  <c r="V31" i="1"/>
  <c r="AL31" i="1" s="1"/>
  <c r="V17" i="1"/>
  <c r="AL17" i="1" s="1"/>
  <c r="V34" i="1"/>
  <c r="AL34" i="1" s="1"/>
  <c r="V35" i="1"/>
  <c r="AL35" i="1" s="1"/>
  <c r="V38" i="1"/>
  <c r="AL38" i="1" s="1"/>
  <c r="V41" i="1"/>
  <c r="AL41" i="1" s="1"/>
  <c r="V39" i="1"/>
  <c r="AL39" i="1" s="1"/>
  <c r="V53" i="1"/>
  <c r="AL53" i="1" s="1"/>
  <c r="V47" i="1"/>
  <c r="AL47" i="1" s="1"/>
  <c r="V48" i="1"/>
  <c r="AL48" i="1" s="1"/>
  <c r="V49" i="1"/>
  <c r="AL49" i="1" s="1"/>
  <c r="V50" i="1"/>
  <c r="AL50" i="1" s="1"/>
  <c r="V51" i="1"/>
  <c r="AL51" i="1" s="1"/>
  <c r="V46" i="1"/>
  <c r="AL46" i="1" s="1"/>
  <c r="V54" i="1"/>
  <c r="AL54" i="1" s="1"/>
  <c r="V58" i="1"/>
  <c r="AL58" i="1" s="1"/>
  <c r="V52" i="1"/>
  <c r="AL52" i="1" s="1"/>
  <c r="V63" i="1"/>
  <c r="AL63" i="1" s="1"/>
  <c r="V69" i="1"/>
  <c r="AL69" i="1" s="1"/>
  <c r="V65" i="1"/>
  <c r="AL65" i="1" s="1"/>
  <c r="V66" i="1"/>
  <c r="AL66" i="1" s="1"/>
  <c r="V67" i="1"/>
  <c r="AL67" i="1" s="1"/>
  <c r="V68" i="1"/>
  <c r="AL68" i="1" s="1"/>
  <c r="V74" i="1"/>
  <c r="AL74" i="1" s="1"/>
  <c r="V75" i="1"/>
  <c r="AL75" i="1" s="1"/>
  <c r="V76" i="1"/>
  <c r="AL76" i="1" s="1"/>
  <c r="V77" i="1"/>
  <c r="AL77" i="1" s="1"/>
  <c r="V78" i="1"/>
  <c r="AL78" i="1" s="1"/>
  <c r="V79" i="1"/>
  <c r="AL79" i="1" s="1"/>
  <c r="V80" i="1"/>
  <c r="AL80" i="1" s="1"/>
  <c r="V85" i="1"/>
  <c r="AL85" i="1" s="1"/>
  <c r="V82" i="1"/>
  <c r="AL82" i="1" s="1"/>
  <c r="V84" i="1"/>
  <c r="AL84" i="1" s="1"/>
  <c r="V64" i="1"/>
  <c r="AL64" i="1" s="1"/>
  <c r="V89" i="1"/>
  <c r="AL89" i="1" s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6" i="1"/>
  <c r="M26" i="1"/>
  <c r="L27" i="1"/>
  <c r="M27" i="1"/>
  <c r="L28" i="1"/>
  <c r="M28" i="1"/>
  <c r="L29" i="1"/>
  <c r="M29" i="1"/>
  <c r="L33" i="1"/>
  <c r="M33" i="1"/>
  <c r="L30" i="1"/>
  <c r="M30" i="1"/>
  <c r="L31" i="1"/>
  <c r="M31" i="1"/>
  <c r="L17" i="1"/>
  <c r="M17" i="1"/>
  <c r="L34" i="1"/>
  <c r="M34" i="1"/>
  <c r="L35" i="1"/>
  <c r="M35" i="1"/>
  <c r="I18" i="1"/>
  <c r="I19" i="1"/>
  <c r="I20" i="1"/>
  <c r="I21" i="1"/>
  <c r="I22" i="1"/>
  <c r="I23" i="1"/>
  <c r="I24" i="1"/>
  <c r="I26" i="1"/>
  <c r="I27" i="1"/>
  <c r="I28" i="1"/>
  <c r="I29" i="1"/>
  <c r="I33" i="1"/>
  <c r="I30" i="1"/>
  <c r="I31" i="1"/>
  <c r="I17" i="1"/>
  <c r="I34" i="1"/>
  <c r="I35" i="1"/>
  <c r="M84" i="1"/>
  <c r="L84" i="1"/>
  <c r="I84" i="1"/>
  <c r="L69" i="1"/>
  <c r="I69" i="1"/>
  <c r="L54" i="1"/>
  <c r="I54" i="1"/>
  <c r="O54" i="1" l="1"/>
  <c r="P54" i="1" s="1"/>
  <c r="AF54" i="1" s="1"/>
  <c r="O47" i="1"/>
  <c r="P47" i="1" s="1"/>
  <c r="AF47" i="1" s="1"/>
  <c r="O52" i="1"/>
  <c r="P52" i="1" s="1"/>
  <c r="AF52" i="1" s="1"/>
  <c r="O69" i="1"/>
  <c r="P69" i="1" s="1"/>
  <c r="AF69" i="1" s="1"/>
  <c r="O41" i="1"/>
  <c r="P41" i="1" s="1"/>
  <c r="AF41" i="1" s="1"/>
  <c r="O58" i="1"/>
  <c r="P58" i="1" s="1"/>
  <c r="AF58" i="1" s="1"/>
  <c r="O84" i="1"/>
  <c r="P84" i="1" s="1"/>
  <c r="AF84" i="1" s="1"/>
  <c r="O46" i="1"/>
  <c r="P46" i="1" s="1"/>
  <c r="AF46" i="1" s="1"/>
  <c r="O33" i="1"/>
  <c r="P33" i="1" s="1"/>
  <c r="AF33" i="1" s="1"/>
  <c r="O22" i="1"/>
  <c r="P22" i="1" s="1"/>
  <c r="AF22" i="1" s="1"/>
  <c r="O29" i="1"/>
  <c r="P29" i="1" s="1"/>
  <c r="AF29" i="1" s="1"/>
  <c r="O53" i="1"/>
  <c r="P53" i="1" s="1"/>
  <c r="AF53" i="1" s="1"/>
  <c r="O48" i="1"/>
  <c r="P48" i="1" s="1"/>
  <c r="AF48" i="1" s="1"/>
  <c r="O17" i="1"/>
  <c r="P17" i="1" s="1"/>
  <c r="AF17" i="1" s="1"/>
  <c r="O50" i="1"/>
  <c r="P50" i="1" s="1"/>
  <c r="AF50" i="1" s="1"/>
  <c r="O38" i="1"/>
  <c r="P38" i="1" s="1"/>
  <c r="AF38" i="1" s="1"/>
  <c r="O49" i="1"/>
  <c r="P49" i="1" s="1"/>
  <c r="AF49" i="1" s="1"/>
  <c r="O23" i="1"/>
  <c r="P23" i="1" s="1"/>
  <c r="AF23" i="1" s="1"/>
  <c r="O39" i="1"/>
  <c r="P39" i="1" s="1"/>
  <c r="AF39" i="1" s="1"/>
  <c r="O30" i="1"/>
  <c r="P30" i="1" s="1"/>
  <c r="AF30" i="1" s="1"/>
  <c r="O24" i="1"/>
  <c r="P24" i="1" s="1"/>
  <c r="AF24" i="1" s="1"/>
  <c r="O20" i="1"/>
  <c r="P20" i="1" s="1"/>
  <c r="AF20" i="1" s="1"/>
  <c r="O28" i="1"/>
  <c r="P28" i="1" s="1"/>
  <c r="AF28" i="1" s="1"/>
  <c r="O21" i="1"/>
  <c r="P21" i="1" s="1"/>
  <c r="AF21" i="1" s="1"/>
  <c r="O34" i="1"/>
  <c r="P34" i="1" s="1"/>
  <c r="AF34" i="1" s="1"/>
  <c r="O27" i="1"/>
  <c r="P27" i="1" s="1"/>
  <c r="AF27" i="1" s="1"/>
  <c r="O19" i="1"/>
  <c r="P19" i="1" s="1"/>
  <c r="AF19" i="1" s="1"/>
  <c r="O18" i="1"/>
  <c r="P18" i="1" s="1"/>
  <c r="AF18" i="1" s="1"/>
  <c r="O35" i="1"/>
  <c r="P35" i="1" s="1"/>
  <c r="AF35" i="1" s="1"/>
  <c r="O26" i="1"/>
  <c r="P26" i="1" s="1"/>
  <c r="AF26" i="1" s="1"/>
  <c r="O31" i="1"/>
  <c r="P31" i="1" s="1"/>
  <c r="AF31" i="1" s="1"/>
  <c r="L85" i="1" l="1"/>
  <c r="L74" i="1"/>
  <c r="L75" i="1"/>
  <c r="L76" i="1"/>
  <c r="L77" i="1"/>
  <c r="L78" i="1"/>
  <c r="L79" i="1"/>
  <c r="L80" i="1"/>
  <c r="L63" i="1"/>
  <c r="M85" i="1"/>
  <c r="M74" i="1"/>
  <c r="M75" i="1"/>
  <c r="M76" i="1"/>
  <c r="M77" i="1"/>
  <c r="M78" i="1"/>
  <c r="M79" i="1"/>
  <c r="M80" i="1"/>
  <c r="M63" i="1"/>
  <c r="I85" i="1"/>
  <c r="I74" i="1"/>
  <c r="I75" i="1"/>
  <c r="I76" i="1"/>
  <c r="I77" i="1"/>
  <c r="I78" i="1"/>
  <c r="I79" i="1"/>
  <c r="I80" i="1"/>
  <c r="I63" i="1"/>
  <c r="I61" i="1"/>
  <c r="L11" i="1"/>
  <c r="M11" i="1"/>
  <c r="I11" i="1"/>
  <c r="O75" i="1" l="1"/>
  <c r="P75" i="1" s="1"/>
  <c r="AF75" i="1" s="1"/>
  <c r="O77" i="1"/>
  <c r="P77" i="1" s="1"/>
  <c r="AF77" i="1" s="1"/>
  <c r="O76" i="1"/>
  <c r="P76" i="1" s="1"/>
  <c r="AF76" i="1" s="1"/>
  <c r="O74" i="1"/>
  <c r="P74" i="1" s="1"/>
  <c r="AF74" i="1" s="1"/>
  <c r="O85" i="1"/>
  <c r="P85" i="1" s="1"/>
  <c r="AF85" i="1" s="1"/>
  <c r="O80" i="1"/>
  <c r="P80" i="1" s="1"/>
  <c r="AF80" i="1" s="1"/>
  <c r="O67" i="1"/>
  <c r="P67" i="1" s="1"/>
  <c r="AF67" i="1" s="1"/>
  <c r="O79" i="1"/>
  <c r="P79" i="1" s="1"/>
  <c r="AF79" i="1" s="1"/>
  <c r="O66" i="1"/>
  <c r="P66" i="1" s="1"/>
  <c r="AF66" i="1" s="1"/>
  <c r="O63" i="1"/>
  <c r="P63" i="1" s="1"/>
  <c r="AF63" i="1" s="1"/>
  <c r="O78" i="1"/>
  <c r="P78" i="1" s="1"/>
  <c r="AF78" i="1" s="1"/>
  <c r="O65" i="1"/>
  <c r="P65" i="1" s="1"/>
  <c r="AF65" i="1" s="1"/>
  <c r="O11" i="1"/>
  <c r="P11" i="1" s="1"/>
  <c r="M12" i="1" l="1"/>
  <c r="M13" i="1"/>
  <c r="M14" i="1"/>
  <c r="M15" i="1"/>
  <c r="L12" i="1"/>
  <c r="L13" i="1"/>
  <c r="L14" i="1"/>
  <c r="L15" i="1"/>
  <c r="I12" i="1" l="1"/>
  <c r="I13" i="1"/>
  <c r="I14" i="1"/>
  <c r="I15" i="1"/>
  <c r="I25" i="1"/>
  <c r="I16" i="1"/>
  <c r="V12" i="1"/>
  <c r="AL12" i="1" s="1"/>
  <c r="P13" i="1"/>
  <c r="V13" i="1"/>
  <c r="AL13" i="1" s="1"/>
  <c r="V14" i="1"/>
  <c r="AL14" i="1" s="1"/>
  <c r="V15" i="1"/>
  <c r="AL15" i="1" s="1"/>
  <c r="L25" i="1"/>
  <c r="M25" i="1"/>
  <c r="V25" i="1"/>
  <c r="AL25" i="1" s="1"/>
  <c r="L16" i="1"/>
  <c r="M16" i="1"/>
  <c r="V16" i="1"/>
  <c r="AL16" i="1" s="1"/>
  <c r="V11" i="1"/>
  <c r="AL11" i="1" s="1"/>
  <c r="I206" i="1"/>
  <c r="J206" i="1"/>
  <c r="O15" i="1" l="1"/>
  <c r="P15" i="1" s="1"/>
  <c r="O25" i="1"/>
  <c r="P25" i="1" s="1"/>
  <c r="AF25" i="1" s="1"/>
  <c r="O12" i="1"/>
  <c r="P12" i="1" s="1"/>
  <c r="O16" i="1"/>
  <c r="P16" i="1" s="1"/>
  <c r="O14" i="1"/>
  <c r="P14" i="1" s="1"/>
</calcChain>
</file>

<file path=xl/sharedStrings.xml><?xml version="1.0" encoding="utf-8"?>
<sst xmlns="http://schemas.openxmlformats.org/spreadsheetml/2006/main" count="889" uniqueCount="167">
  <si>
    <t>CAR</t>
  </si>
  <si>
    <t>FASTEST LAP</t>
  </si>
  <si>
    <t>QUALI</t>
  </si>
  <si>
    <t>RACE 1</t>
  </si>
  <si>
    <t>RACE 2</t>
  </si>
  <si>
    <t>CLASS</t>
  </si>
  <si>
    <t>DAY'S</t>
  </si>
  <si>
    <t xml:space="preserve">RUNNING </t>
  </si>
  <si>
    <t>1ST</t>
  </si>
  <si>
    <t>2ND</t>
  </si>
  <si>
    <t>NEW</t>
  </si>
  <si>
    <t>BUST</t>
  </si>
  <si>
    <t>BONUS</t>
  </si>
  <si>
    <t>POS</t>
  </si>
  <si>
    <t>POINT</t>
  </si>
  <si>
    <t>1ST-POS.</t>
  </si>
  <si>
    <t>2ND-POS</t>
  </si>
  <si>
    <t>TOTAL</t>
  </si>
  <si>
    <t>RACE</t>
  </si>
  <si>
    <t>A</t>
  </si>
  <si>
    <t>B</t>
  </si>
  <si>
    <t>C</t>
  </si>
  <si>
    <t>JESSIE HUGGETT</t>
  </si>
  <si>
    <t>VW JETTA 2</t>
  </si>
  <si>
    <t>CLINT RENNARD</t>
  </si>
  <si>
    <t>VW GOLF 2</t>
  </si>
  <si>
    <t>D</t>
  </si>
  <si>
    <t>CLASS B: 1.24.00 TO 1.25.999</t>
  </si>
  <si>
    <t>VW GOLF 1</t>
  </si>
  <si>
    <t>F</t>
  </si>
  <si>
    <t>CLASS C: 1.26.00 TO 1.27.999</t>
  </si>
  <si>
    <t>E</t>
  </si>
  <si>
    <t>CLASS D: 1.28.00 TO 1.29.999</t>
  </si>
  <si>
    <t>PAUL MUNNIK</t>
  </si>
  <si>
    <t xml:space="preserve">VW GOLF  </t>
  </si>
  <si>
    <t>CLASS X: NEW CAR / DRIVER COMB.</t>
  </si>
  <si>
    <t>qualifying</t>
  </si>
  <si>
    <t>race 1</t>
  </si>
  <si>
    <t>GARY SMITH</t>
  </si>
  <si>
    <t>BMW E36</t>
  </si>
  <si>
    <t>MANSOOR PARKER</t>
  </si>
  <si>
    <t>BMW E30</t>
  </si>
  <si>
    <t>X</t>
  </si>
  <si>
    <t>CODY ALBERTS</t>
  </si>
  <si>
    <t>BMW E46</t>
  </si>
  <si>
    <t>WAYNE WILSON</t>
  </si>
  <si>
    <t>NISSAN MAXIMA</t>
  </si>
  <si>
    <t>DAANYAAL COETZEE</t>
  </si>
  <si>
    <t>BMW E46 M3</t>
  </si>
  <si>
    <t>GARY MANWARING</t>
  </si>
  <si>
    <t>RAFIEK PATHER</t>
  </si>
  <si>
    <t>SULAIMAN EFFENDI</t>
  </si>
  <si>
    <t>COMPETITOR NAME &amp; SURNAME</t>
  </si>
  <si>
    <t>MSA LICENCE NUMBER</t>
  </si>
  <si>
    <t>RACE NO</t>
  </si>
  <si>
    <t>FOR DAY</t>
  </si>
  <si>
    <t>HONDA CIVIC</t>
  </si>
  <si>
    <t>1 IN F</t>
  </si>
  <si>
    <t>BMW E30 M3</t>
  </si>
  <si>
    <t>ACHMAT ACHMAT</t>
  </si>
  <si>
    <t>BMW 130i M</t>
  </si>
  <si>
    <t>RODNEY BECKER</t>
  </si>
  <si>
    <t>OE 99949736</t>
  </si>
  <si>
    <t>CHEV LUMINA</t>
  </si>
  <si>
    <t>CLASS A: 1.22.00 TO 1.23.999</t>
  </si>
  <si>
    <t>CHARL VISSER</t>
  </si>
  <si>
    <t>ZACK GROENEWALD</t>
  </si>
  <si>
    <t>LLUCIAN DOWNES</t>
  </si>
  <si>
    <t>ALEX JOHNSON</t>
  </si>
  <si>
    <t>AUDI A4 PRO CAR</t>
  </si>
  <si>
    <t>WRONG</t>
  </si>
  <si>
    <t>OPEL MONZA</t>
  </si>
  <si>
    <t>WILLIE GOUWS</t>
  </si>
  <si>
    <t>ZAAHIR DAVIDS</t>
  </si>
  <si>
    <t>BARRY WILLIAMS</t>
  </si>
  <si>
    <t>OPEL CORSA</t>
  </si>
  <si>
    <t>JAN TISCHENDORF</t>
  </si>
  <si>
    <t>NISSAN 350 Z</t>
  </si>
  <si>
    <t>EDEREES ACHMAT</t>
  </si>
  <si>
    <t>BMW E36 M3</t>
  </si>
  <si>
    <t>CLASS E: 1.30.00 TO 1.31.999</t>
  </si>
  <si>
    <t>CLASS F: 1.32.00 AND SLOWER</t>
  </si>
  <si>
    <t>1 IN A</t>
  </si>
  <si>
    <t>WAYNE GOUWS</t>
  </si>
  <si>
    <t>MAZDA RX7</t>
  </si>
  <si>
    <t>CHARL OPPERMAN</t>
  </si>
  <si>
    <t>BMW 5 SERIES</t>
  </si>
  <si>
    <t>VW POLO CLASSIC</t>
  </si>
  <si>
    <t>BASIE BURGER</t>
  </si>
  <si>
    <t>MICHAEL FLYNN</t>
  </si>
  <si>
    <t>STEVEN HEYDENRYCH</t>
  </si>
  <si>
    <t>SHANE DU TOIT</t>
  </si>
  <si>
    <t>JOSHUA DOLINSCHENK</t>
  </si>
  <si>
    <t>BMW E92</t>
  </si>
  <si>
    <t>LEY FIELDING</t>
  </si>
  <si>
    <t>MOVE A</t>
  </si>
  <si>
    <t>ANDRE VAN DER MERWE</t>
  </si>
  <si>
    <t>MICHAEL LE SUEUR</t>
  </si>
  <si>
    <t>VW GOLF 1 TURBO</t>
  </si>
  <si>
    <t>3RD BAN DAY 2</t>
  </si>
  <si>
    <t>BMW 330</t>
  </si>
  <si>
    <t>KOSIE SWANAPOEL</t>
  </si>
  <si>
    <t>OE 99977</t>
  </si>
  <si>
    <t>LEXUS 200 Is</t>
  </si>
  <si>
    <t>1ST BAN 0 DAYS</t>
  </si>
  <si>
    <t>CHRYSLER 300C</t>
  </si>
  <si>
    <t>NISSAN SKYLINE</t>
  </si>
  <si>
    <t>FORD FALCON</t>
  </si>
  <si>
    <t>ANDREW HONEYWELL</t>
  </si>
  <si>
    <t>BMW E 36</t>
  </si>
  <si>
    <t>JP SHARE</t>
  </si>
  <si>
    <t>EUGENE GASPERL</t>
  </si>
  <si>
    <t>BMW 135</t>
  </si>
  <si>
    <t>YUSUF HENDRICKS</t>
  </si>
  <si>
    <t>MOVE F</t>
  </si>
  <si>
    <t>BUST C</t>
  </si>
  <si>
    <t>EVERT DU TOIT</t>
  </si>
  <si>
    <t>MARCO RETTER</t>
  </si>
  <si>
    <t>ADAM OMAR</t>
  </si>
  <si>
    <t>DENVER BENJAMIN</t>
  </si>
  <si>
    <t>OLIVER HINTENHUYS</t>
  </si>
  <si>
    <t>MOVE E 1 IN D</t>
  </si>
  <si>
    <t>MOVE B</t>
  </si>
  <si>
    <t>JOHN DA SILVA</t>
  </si>
  <si>
    <t>MIA BENCH</t>
  </si>
  <si>
    <t>CEDRIC BURGER</t>
  </si>
  <si>
    <t>BMW E 46</t>
  </si>
  <si>
    <t>AZHAR DAVIDS</t>
  </si>
  <si>
    <t>VW JETTA 3</t>
  </si>
  <si>
    <t>GAVIN CERFF</t>
  </si>
  <si>
    <t>ZAHIR PHILLIPS</t>
  </si>
  <si>
    <t>VW JETTA</t>
  </si>
  <si>
    <t>STEVEN GOUWS</t>
  </si>
  <si>
    <t>E46 M3</t>
  </si>
  <si>
    <t>DEXTER BRUCE</t>
  </si>
  <si>
    <t>BUST E</t>
  </si>
  <si>
    <t>JEMMA OLEN</t>
  </si>
  <si>
    <t>2024 WESTERN CAPE REGIONAL CHAMPIONSHIP - CLASSES</t>
  </si>
  <si>
    <t>WILLEM SWART</t>
  </si>
  <si>
    <t>DWAYNE BERNARD</t>
  </si>
  <si>
    <t>ANDRE V D MERWE</t>
  </si>
  <si>
    <t>VOLVO S 40</t>
  </si>
  <si>
    <t>KYLE VISSER</t>
  </si>
  <si>
    <t>VW SUPA POLO</t>
  </si>
  <si>
    <t>JACO LAMBERT</t>
  </si>
  <si>
    <t>VW POLO 6</t>
  </si>
  <si>
    <t>BABY JACOBS</t>
  </si>
  <si>
    <t>DAVID VERMAAK</t>
  </si>
  <si>
    <t>RUAN GOUWS</t>
  </si>
  <si>
    <t>CHRIS FERSCH</t>
  </si>
  <si>
    <t>24.02.24</t>
  </si>
  <si>
    <t>4 BLACK MARKS</t>
  </si>
  <si>
    <t>3 DAY BAN 0 DAYS</t>
  </si>
  <si>
    <t>CLASS ABC</t>
  </si>
  <si>
    <t>3 DAY BAN 1 DAYS</t>
  </si>
  <si>
    <t>1 IN D</t>
  </si>
  <si>
    <t>1 IN B</t>
  </si>
  <si>
    <t>BUST D</t>
  </si>
  <si>
    <t>1 IN E</t>
  </si>
  <si>
    <t>NIAN DU TOIT</t>
  </si>
  <si>
    <t>BMW E30 TURBO</t>
  </si>
  <si>
    <t>VW JETTA 2 TURBO</t>
  </si>
  <si>
    <t>1 IN A 1 black mark</t>
  </si>
  <si>
    <t>06.04.24</t>
  </si>
  <si>
    <t>CLASS DEF</t>
  </si>
  <si>
    <t>2024 WESTERN CAPE REGIONAL CHAMPIONSHIP - DEF</t>
  </si>
  <si>
    <t>2024 WESTERN CAPE REGIONAL CHAMPIONSHIP - CLASSES - 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</si>
</sst>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8.5"/>
      <name val="MS Sans Serif"/>
      <family val="2"/>
    </font>
    <font>
      <b/>
      <sz val="8.5"/>
      <name val="MS Sans Serif"/>
      <family val="2"/>
    </font>
    <font>
      <b/>
      <sz val="20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10" fillId="0" borderId="1" xfId="0" applyFont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0" fillId="5" borderId="0" xfId="0" applyFill="1"/>
    <xf numFmtId="0" fontId="0" fillId="0" borderId="1" xfId="0" applyBorder="1"/>
    <xf numFmtId="164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6" fillId="4" borderId="1" xfId="0" quotePrefix="1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6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/>
    <xf numFmtId="0" fontId="1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0" fillId="5" borderId="3" xfId="0" applyFill="1" applyBorder="1"/>
    <xf numFmtId="0" fontId="8" fillId="5" borderId="3" xfId="0" applyFont="1" applyFill="1" applyBorder="1"/>
    <xf numFmtId="0" fontId="8" fillId="5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5" fillId="4" borderId="1" xfId="0" quotePrefix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3" fillId="8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/>
    </xf>
    <xf numFmtId="0" fontId="0" fillId="4" borderId="1" xfId="0" applyFill="1" applyBorder="1"/>
    <xf numFmtId="164" fontId="3" fillId="4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583428</xdr:colOff>
      <xdr:row>0</xdr:row>
      <xdr:rowOff>96161</xdr:rowOff>
    </xdr:from>
    <xdr:to>
      <xdr:col>4</xdr:col>
      <xdr:colOff>110435</xdr:colOff>
      <xdr:row>5</xdr:row>
      <xdr:rowOff>121479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776" y="96161"/>
          <a:ext cx="2442485" cy="9640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1170830</xdr:colOff>
      <xdr:row>0</xdr:row>
      <xdr:rowOff>79595</xdr:rowOff>
    </xdr:from>
    <xdr:to>
      <xdr:col>4</xdr:col>
      <xdr:colOff>784087</xdr:colOff>
      <xdr:row>5</xdr:row>
      <xdr:rowOff>37144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F8F04F-8552-49ED-9F2D-62FD34051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178" y="79595"/>
          <a:ext cx="2528735" cy="10508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587237</xdr:colOff>
      <xdr:row>0</xdr:row>
      <xdr:rowOff>92351</xdr:rowOff>
    </xdr:from>
    <xdr:to>
      <xdr:col>4</xdr:col>
      <xdr:colOff>207065</xdr:colOff>
      <xdr:row>3</xdr:row>
      <xdr:rowOff>173928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15EF4C-5CE8-4C36-99A7-7F9589199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976" y="92351"/>
          <a:ext cx="2245415" cy="1043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D207"/>
  <sheetViews>
    <sheetView showRuler="0" zoomScale="115" zoomScaleNormal="115" workbookViewId="0">
      <pane xSplit="6" ySplit="8" topLeftCell="V9" activePane="bottomRight" state="frozen"/>
      <selection pane="topRight" activeCell="G1" sqref="G1"/>
      <selection pane="bottomLeft" activeCell="A9" sqref="A9"/>
      <selection pane="bottomRight" activeCell="F7" sqref="F7:U8"/>
    </sheetView>
  </sheetViews>
  <sheetFormatPr baseColWidth="10" defaultColWidth="9.1640625" defaultRowHeight="15"/>
  <cols>
    <col min="1" max="1" width="4.5" style="27" customWidth="1"/>
    <col min="2" max="2" width="23.5" style="36" customWidth="1"/>
    <col min="3" max="3" width="9.1640625" style="36" customWidth="1"/>
    <col min="4" max="4" width="5.6640625" style="36" customWidth="1"/>
    <col min="5" max="5" width="15.1640625" style="36" bestFit="1" customWidth="1"/>
    <col min="6" max="6" width="7.33203125" style="27" hidden="1" customWidth="1"/>
    <col min="7" max="7" width="6.33203125" style="27" hidden="1" customWidth="1"/>
    <col min="8" max="19" width="9.1640625" style="27" hidden="1" customWidth="1"/>
    <col min="20" max="20" width="14.6640625" style="27" hidden="1" customWidth="1"/>
    <col min="21" max="21" width="6.6640625" style="27" hidden="1" customWidth="1"/>
    <col min="22" max="22" width="9.1640625" style="27" customWidth="1"/>
    <col min="23" max="35" width="9.1640625" style="27"/>
    <col min="36" max="36" width="13.5" style="27" customWidth="1"/>
    <col min="37" max="16384" width="9.1640625" style="27"/>
  </cols>
  <sheetData>
    <row r="1" spans="1:38" ht="15" customHeight="1">
      <c r="A1" s="26"/>
      <c r="B1" s="26"/>
      <c r="C1" s="45"/>
      <c r="D1" s="46"/>
      <c r="E1" s="69"/>
      <c r="F1" s="26"/>
      <c r="G1" s="54"/>
      <c r="H1" s="77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9"/>
      <c r="W1" s="54"/>
      <c r="X1" s="77" t="s">
        <v>137</v>
      </c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9"/>
    </row>
    <row r="2" spans="1:38" ht="15" customHeight="1">
      <c r="A2" s="26"/>
      <c r="B2" s="26"/>
      <c r="C2" s="45"/>
      <c r="D2" s="46"/>
      <c r="E2" s="69"/>
      <c r="F2" s="26"/>
      <c r="G2" s="54"/>
      <c r="H2" s="77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9"/>
      <c r="W2" s="54"/>
      <c r="X2" s="77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9"/>
    </row>
    <row r="3" spans="1:38" ht="15" customHeight="1">
      <c r="A3" s="26"/>
      <c r="B3" s="26"/>
      <c r="C3" s="45"/>
      <c r="D3" s="46"/>
      <c r="E3" s="69"/>
      <c r="F3" s="26"/>
      <c r="G3" s="54"/>
      <c r="H3" s="77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54"/>
      <c r="X3" s="77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9"/>
    </row>
    <row r="4" spans="1:38" ht="15" customHeight="1">
      <c r="A4" s="26"/>
      <c r="B4" s="26"/>
      <c r="C4" s="45"/>
      <c r="D4" s="46"/>
      <c r="E4" s="69"/>
      <c r="F4" s="26"/>
      <c r="G4" s="54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  <c r="W4" s="54"/>
      <c r="X4" s="77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9"/>
    </row>
    <row r="5" spans="1:38" ht="15" customHeight="1">
      <c r="A5" s="26"/>
      <c r="B5" s="26"/>
      <c r="C5" s="45"/>
      <c r="D5" s="46"/>
      <c r="E5" s="69"/>
      <c r="F5" s="26"/>
      <c r="G5" s="54"/>
      <c r="H5" s="77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9"/>
      <c r="W5" s="54"/>
      <c r="X5" s="77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9"/>
    </row>
    <row r="6" spans="1:38" ht="15.75" customHeight="1">
      <c r="A6" s="47"/>
      <c r="B6" s="47"/>
      <c r="C6" s="48"/>
      <c r="D6" s="49"/>
      <c r="E6" s="70"/>
      <c r="F6" s="26"/>
      <c r="G6" s="55"/>
      <c r="H6" s="80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2"/>
      <c r="W6" s="55"/>
      <c r="X6" s="80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2"/>
    </row>
    <row r="7" spans="1:38" s="29" customFormat="1" ht="36" customHeight="1">
      <c r="A7" s="63" t="s">
        <v>13</v>
      </c>
      <c r="B7" s="65" t="s">
        <v>52</v>
      </c>
      <c r="C7" s="67" t="s">
        <v>53</v>
      </c>
      <c r="D7" s="20" t="s">
        <v>54</v>
      </c>
      <c r="E7" s="20" t="s">
        <v>0</v>
      </c>
      <c r="F7" s="20" t="s">
        <v>1</v>
      </c>
      <c r="G7" s="76" t="s">
        <v>2</v>
      </c>
      <c r="H7" s="58" t="s">
        <v>2</v>
      </c>
      <c r="I7" s="58" t="s">
        <v>2</v>
      </c>
      <c r="J7" s="58" t="s">
        <v>3</v>
      </c>
      <c r="K7" s="58" t="s">
        <v>4</v>
      </c>
      <c r="L7" s="74" t="s">
        <v>150</v>
      </c>
      <c r="M7" s="75"/>
      <c r="N7" s="57" t="s">
        <v>5</v>
      </c>
      <c r="O7" s="57" t="s">
        <v>6</v>
      </c>
      <c r="P7" s="58" t="s">
        <v>7</v>
      </c>
      <c r="Q7" s="28" t="s">
        <v>8</v>
      </c>
      <c r="R7" s="28" t="s">
        <v>9</v>
      </c>
      <c r="S7" s="57" t="s">
        <v>10</v>
      </c>
      <c r="T7" s="73" t="s">
        <v>11</v>
      </c>
      <c r="U7" s="71" t="s">
        <v>12</v>
      </c>
      <c r="V7" s="57" t="s">
        <v>1</v>
      </c>
      <c r="W7" s="76" t="s">
        <v>2</v>
      </c>
      <c r="X7" s="58" t="s">
        <v>2</v>
      </c>
      <c r="Y7" s="58" t="s">
        <v>2</v>
      </c>
      <c r="Z7" s="58" t="s">
        <v>3</v>
      </c>
      <c r="AA7" s="58" t="s">
        <v>4</v>
      </c>
      <c r="AB7" s="74" t="s">
        <v>163</v>
      </c>
      <c r="AC7" s="75"/>
      <c r="AD7" s="57" t="s">
        <v>5</v>
      </c>
      <c r="AE7" s="57" t="s">
        <v>6</v>
      </c>
      <c r="AF7" s="58" t="s">
        <v>7</v>
      </c>
      <c r="AG7" s="28" t="s">
        <v>8</v>
      </c>
      <c r="AH7" s="28" t="s">
        <v>9</v>
      </c>
      <c r="AI7" s="57" t="s">
        <v>10</v>
      </c>
      <c r="AJ7" s="73" t="s">
        <v>11</v>
      </c>
      <c r="AK7" s="71" t="s">
        <v>12</v>
      </c>
      <c r="AL7" s="57" t="s">
        <v>1</v>
      </c>
    </row>
    <row r="8" spans="1:38">
      <c r="A8" s="64"/>
      <c r="B8" s="66"/>
      <c r="C8" s="68"/>
      <c r="D8" s="30"/>
      <c r="E8" s="31"/>
      <c r="F8" s="60"/>
      <c r="G8" s="65"/>
      <c r="H8" s="33" t="s">
        <v>13</v>
      </c>
      <c r="I8" s="33" t="s">
        <v>14</v>
      </c>
      <c r="J8" s="33" t="s">
        <v>13</v>
      </c>
      <c r="K8" s="33" t="s">
        <v>13</v>
      </c>
      <c r="L8" s="34" t="s">
        <v>15</v>
      </c>
      <c r="M8" s="34" t="s">
        <v>16</v>
      </c>
      <c r="N8" s="32" t="s">
        <v>55</v>
      </c>
      <c r="O8" s="32" t="s">
        <v>17</v>
      </c>
      <c r="P8" s="33" t="s">
        <v>17</v>
      </c>
      <c r="Q8" s="35" t="s">
        <v>18</v>
      </c>
      <c r="R8" s="35" t="s">
        <v>18</v>
      </c>
      <c r="S8" s="32" t="s">
        <v>5</v>
      </c>
      <c r="T8" s="73"/>
      <c r="U8" s="72"/>
      <c r="V8" s="32"/>
      <c r="W8" s="65"/>
      <c r="X8" s="33" t="s">
        <v>13</v>
      </c>
      <c r="Y8" s="33" t="s">
        <v>14</v>
      </c>
      <c r="Z8" s="33" t="s">
        <v>13</v>
      </c>
      <c r="AA8" s="33" t="s">
        <v>13</v>
      </c>
      <c r="AB8" s="34" t="s">
        <v>15</v>
      </c>
      <c r="AC8" s="34" t="s">
        <v>16</v>
      </c>
      <c r="AD8" s="32" t="s">
        <v>55</v>
      </c>
      <c r="AE8" s="32" t="s">
        <v>17</v>
      </c>
      <c r="AF8" s="33" t="s">
        <v>17</v>
      </c>
      <c r="AG8" s="35" t="s">
        <v>18</v>
      </c>
      <c r="AH8" s="35" t="s">
        <v>18</v>
      </c>
      <c r="AI8" s="32" t="s">
        <v>5</v>
      </c>
      <c r="AJ8" s="73"/>
      <c r="AK8" s="72"/>
      <c r="AL8" s="32"/>
    </row>
    <row r="9" spans="1:38" s="15" customFormat="1" ht="14">
      <c r="B9" s="16"/>
      <c r="C9" s="17"/>
      <c r="D9" s="14"/>
      <c r="E9" s="1"/>
      <c r="F9" s="21"/>
      <c r="G9" s="2"/>
      <c r="H9" s="7"/>
      <c r="I9" s="2"/>
      <c r="J9" s="2"/>
      <c r="K9" s="2"/>
      <c r="L9" s="2"/>
      <c r="M9" s="2"/>
      <c r="N9" s="2"/>
      <c r="O9" s="2"/>
      <c r="P9" s="18"/>
      <c r="Q9" s="2"/>
      <c r="R9" s="2"/>
      <c r="S9" s="2"/>
      <c r="T9" s="2"/>
      <c r="U9" s="2"/>
      <c r="V9" s="18"/>
      <c r="W9" s="2"/>
      <c r="X9" s="7"/>
      <c r="Y9" s="2"/>
      <c r="Z9" s="2"/>
      <c r="AA9" s="2"/>
      <c r="AB9" s="2"/>
      <c r="AC9" s="2"/>
      <c r="AD9" s="2"/>
      <c r="AE9" s="2"/>
      <c r="AF9" s="18"/>
      <c r="AG9" s="2"/>
      <c r="AH9" s="2"/>
      <c r="AI9" s="2"/>
      <c r="AJ9" s="2"/>
      <c r="AK9" s="2"/>
      <c r="AL9" s="18"/>
    </row>
    <row r="10" spans="1:38" s="15" customFormat="1" ht="14">
      <c r="A10" s="21"/>
      <c r="B10" s="23" t="s">
        <v>64</v>
      </c>
      <c r="C10" s="24"/>
      <c r="D10" s="25"/>
      <c r="E10" s="25"/>
      <c r="F10" s="21"/>
      <c r="G10" s="18"/>
      <c r="H10" s="11"/>
      <c r="I10" s="18"/>
      <c r="J10" s="18"/>
      <c r="K10" s="18"/>
      <c r="L10" s="11"/>
      <c r="M10" s="18"/>
      <c r="N10" s="18"/>
      <c r="O10" s="11"/>
      <c r="P10" s="11"/>
      <c r="Q10" s="18"/>
      <c r="R10" s="18"/>
      <c r="S10" s="18"/>
      <c r="T10" s="18"/>
      <c r="U10" s="12"/>
      <c r="V10" s="19"/>
      <c r="W10" s="18"/>
      <c r="X10" s="11"/>
      <c r="Y10" s="18"/>
      <c r="Z10" s="18"/>
      <c r="AA10" s="18"/>
      <c r="AB10" s="11"/>
      <c r="AC10" s="18"/>
      <c r="AD10" s="18"/>
      <c r="AE10" s="11"/>
      <c r="AF10" s="11"/>
      <c r="AG10" s="18"/>
      <c r="AH10" s="18"/>
      <c r="AI10" s="18"/>
      <c r="AJ10" s="18"/>
      <c r="AK10" s="12"/>
      <c r="AL10" s="19"/>
    </row>
    <row r="11" spans="1:38" s="15" customFormat="1" ht="14" hidden="1">
      <c r="A11" s="13">
        <v>1</v>
      </c>
      <c r="B11" s="1" t="s">
        <v>47</v>
      </c>
      <c r="C11" s="2">
        <v>16246</v>
      </c>
      <c r="D11" s="1">
        <v>119</v>
      </c>
      <c r="E11" s="1" t="s">
        <v>48</v>
      </c>
      <c r="F11" s="61">
        <v>23.286000000000001</v>
      </c>
      <c r="G11" s="10">
        <v>23.773</v>
      </c>
      <c r="H11" s="3">
        <v>1</v>
      </c>
      <c r="I11" s="4">
        <f>IF(AND(J$200&gt;4,H11=1),6)+IF(AND(J$200&gt;4,H11=2),4)+IF(AND(J$200&gt;4,H11=3),3)+IF(AND(J$200&gt;4,H11=4),2)+IF(AND(J$200&gt;4,H11=5),1)+IF(AND(J$200&gt;4,H11&gt;5),1)+IF(AND(J$200=4,H11=1),4)+IF(AND(J$200=4,H11=2),3)+IF(AND(J$200=4,H11=3),2)+IF(AND(J$200=4,H11=4),1)+IF(AND(J$200=3,H11=1),3)+IF(AND(J$200=3,H11=2),2)+IF(AND(J$200=3,H11=3),1)+IF(AND(J$200=2,H11=1),2)+IF(AND(J$200=2,H11=2),1)+IF(AND(J$200=1,H11=1),1)</f>
        <v>4</v>
      </c>
      <c r="J11" s="5">
        <v>1</v>
      </c>
      <c r="K11" s="5">
        <v>1</v>
      </c>
      <c r="L11" s="4">
        <f>IF(AND(J$200&gt;4,J11=1),12)+IF(AND(J$200&gt;4,J11=2),8)+IF(AND(J$200&gt;4,J11=3),6)+IF(AND(J$200&gt;4,J11=4),5)+IF(AND(J$200&gt;4,J11=5),4)+IF(AND(J$200&gt;4,J11=6),3)+IF(AND(J$200&gt;4,J11=7),2)+IF(AND(J$200&gt;4,J11&gt;7),1)+IF(AND(J$200=4,J11=1),8)+IF(AND(J$200=4,J11=2),6)+IF(AND(J$200=4,J11=3),4)+IF(AND(J$200=4,J11=4),2)+IF(AND(J$200=3,J11=1),6)+IF(AND(J$200=3,J11=2),4)+IF(AND(J$200=3,J11=3),2)+IF(AND(J$200=2,J11=1),4)+IF(AND(J$200=2,J11=2),2)+IF(AND(J$200=1,J11=1),2)</f>
        <v>8</v>
      </c>
      <c r="M11" s="4">
        <f>IF(AND(J$200&gt;4,K11=1),12)+IF(AND(J$200&gt;4,K11=2),8)+IF(AND(J$200&gt;4,K11=3),6)+IF(AND(J$200&gt;4,K11=4),5)+IF(AND(J$200&gt;4,K11=5),4)+IF(AND(J$200&gt;4,K11=6),3)+IF(AND(J$200&gt;4,K11=7),2)+IF(AND(J$200&gt;4,K11&gt;7),1)+IF(AND(J$200=4,K11=1),8)+IF(AND(J$200=4,K11=2),6)+IF(AND(J$200=4,K11=3),4)+IF(AND(J$200=4,K11=4),2)+IF(AND(J$200=3,K11=1),6)+IF(AND(J$200=3,K11=2),4)+IF(AND(J$200=3,K11=3),2)+IF(AND(J$200=2,K11=1),4)+IF(AND(J$200=2,K11=2),2)+IF(AND(J$200=1,K11=1),2)</f>
        <v>8</v>
      </c>
      <c r="N11" s="2" t="s">
        <v>20</v>
      </c>
      <c r="O11" s="4">
        <f>+I11+L11+M11+U11</f>
        <v>20</v>
      </c>
      <c r="P11" s="11">
        <f t="shared" ref="P11:P16" si="0">O11</f>
        <v>20</v>
      </c>
      <c r="Q11" s="10">
        <v>24.184999999999999</v>
      </c>
      <c r="R11" s="10">
        <v>24.943000000000001</v>
      </c>
      <c r="S11" s="2" t="s">
        <v>20</v>
      </c>
      <c r="T11" s="2" t="s">
        <v>82</v>
      </c>
      <c r="U11" s="6"/>
      <c r="V11" s="19">
        <f t="shared" ref="V11:V16" si="1">MIN(F11,G11,Q11,R11)</f>
        <v>23.286000000000001</v>
      </c>
      <c r="W11" s="10">
        <v>23.773</v>
      </c>
      <c r="X11" s="3">
        <v>1</v>
      </c>
      <c r="Y11" s="4">
        <f>IF(AND(Z$200&gt;4,X11=1),6)+IF(AND(Z$200&gt;4,X11=2),4)+IF(AND(Z$200&gt;4,X11=3),3)+IF(AND(Z$200&gt;4,X11=4),2)+IF(AND(Z$200&gt;4,X11=5),1)+IF(AND(Z$200&gt;4,X11&gt;5),1)+IF(AND(Z$200=4,X11=1),4)+IF(AND(Z$200=4,X11=2),3)+IF(AND(Z$200=4,X11=3),2)+IF(AND(Z$200=4,X11=4),1)+IF(AND(Z$200=3,X11=1),3)+IF(AND(Z$200=3,X11=2),2)+IF(AND(Z$200=3,X11=3),1)+IF(AND(Z$200=2,X11=1),2)+IF(AND(Z$200=2,X11=2),1)+IF(AND(Z$200=1,X11=1),1)</f>
        <v>4</v>
      </c>
      <c r="Z11" s="5">
        <v>1</v>
      </c>
      <c r="AA11" s="5">
        <v>1</v>
      </c>
      <c r="AB11" s="4">
        <f>IF(AND(Z$200&gt;4,Z11=1),12)+IF(AND(Z$200&gt;4,Z11=2),8)+IF(AND(Z$200&gt;4,Z11=3),6)+IF(AND(Z$200&gt;4,Z11=4),5)+IF(AND(Z$200&gt;4,Z11=5),4)+IF(AND(Z$200&gt;4,Z11=6),3)+IF(AND(Z$200&gt;4,Z11=7),2)+IF(AND(Z$200&gt;4,Z11&gt;7),1)+IF(AND(Z$200=4,Z11=1),8)+IF(AND(Z$200=4,Z11=2),6)+IF(AND(Z$200=4,Z11=3),4)+IF(AND(Z$200=4,Z11=4),2)+IF(AND(Z$200=3,Z11=1),6)+IF(AND(Z$200=3,Z11=2),4)+IF(AND(Z$200=3,Z11=3),2)+IF(AND(Z$200=2,Z11=1),4)+IF(AND(Z$200=2,Z11=2),2)+IF(AND(Z$200=1,Z11=1),2)</f>
        <v>8</v>
      </c>
      <c r="AC11" s="4">
        <f>IF(AND(Z$200&gt;4,AA11=1),12)+IF(AND(Z$200&gt;4,AA11=2),8)+IF(AND(Z$200&gt;4,AA11=3),6)+IF(AND(Z$200&gt;4,AA11=4),5)+IF(AND(Z$200&gt;4,AA11=5),4)+IF(AND(Z$200&gt;4,AA11=6),3)+IF(AND(Z$200&gt;4,AA11=7),2)+IF(AND(Z$200&gt;4,AA11&gt;7),1)+IF(AND(Z$200=4,AA11=1),8)+IF(AND(Z$200=4,AA11=2),6)+IF(AND(Z$200=4,AA11=3),4)+IF(AND(Z$200=4,AA11=4),2)+IF(AND(Z$200=3,AA11=1),6)+IF(AND(Z$200=3,AA11=2),4)+IF(AND(Z$200=3,AA11=3),2)+IF(AND(Z$200=2,AA11=1),4)+IF(AND(Z$200=2,AA11=2),2)+IF(AND(Z$200=1,AA11=1),2)</f>
        <v>8</v>
      </c>
      <c r="AD11" s="2" t="s">
        <v>20</v>
      </c>
      <c r="AE11" s="4">
        <f>+Y11+AB11+AC11+AK11</f>
        <v>20</v>
      </c>
      <c r="AF11" s="11">
        <f t="shared" ref="AF11:AF16" si="2">AE11</f>
        <v>20</v>
      </c>
      <c r="AG11" s="10">
        <v>24.184999999999999</v>
      </c>
      <c r="AH11" s="10">
        <v>24.943000000000001</v>
      </c>
      <c r="AI11" s="2" t="s">
        <v>20</v>
      </c>
      <c r="AJ11" s="2" t="s">
        <v>82</v>
      </c>
      <c r="AK11" s="6"/>
      <c r="AL11" s="19">
        <f t="shared" ref="AL11:AL16" si="3">MIN(V11,W11,AG11,AH11)</f>
        <v>23.286000000000001</v>
      </c>
    </row>
    <row r="12" spans="1:38" s="15" customFormat="1" ht="14" hidden="1">
      <c r="A12" s="13">
        <v>2</v>
      </c>
      <c r="B12" s="1" t="s">
        <v>40</v>
      </c>
      <c r="C12" s="2">
        <v>14141</v>
      </c>
      <c r="D12" s="1">
        <v>58</v>
      </c>
      <c r="E12" s="1" t="s">
        <v>41</v>
      </c>
      <c r="F12" s="61">
        <v>21.541</v>
      </c>
      <c r="G12" s="10"/>
      <c r="H12" s="3"/>
      <c r="I12" s="4">
        <f t="shared" ref="I12:I31" si="4">IF(AND(J$199&gt;4,H12=1),6)+IF(AND(J$199&gt;4,H12=2),4)+IF(AND(J$199&gt;4,H12=3),3)+IF(AND(J$199&gt;4,H12=4),2)+IF(AND(J$199&gt;4,H12=5),1)+IF(AND(J$199&gt;4,H12&gt;5),1)+IF(AND(J$199=4,H12=1),4)+IF(AND(J$199=4,H12=2),3)+IF(AND(J$199=4,H12=3),2)+IF(AND(J$199=4,H12=4),1)+IF(AND(J$199=3,H12=1),3)+IF(AND(J$199=3,H12=2),2)+IF(AND(J$199=3,H12=3),1)+IF(AND(J$199=2,H12=1),2)+IF(AND(J$199=2,H12=2),1)+IF(AND(J$199=1,H12=1),1)</f>
        <v>0</v>
      </c>
      <c r="J12" s="5"/>
      <c r="K12" s="5"/>
      <c r="L12" s="4">
        <f t="shared" ref="L12:L31" si="5">IF(AND(J$199&gt;4,J12=1),12)+IF(AND(J$199&gt;4,J12=2),8)+IF(AND(J$199&gt;4,J12=3),6)+IF(AND(J$199&gt;4,J12=4),5)+IF(AND(J$199&gt;4,J12=5),4)+IF(AND(J$199&gt;4,J12=6),3)+IF(AND(J$199&gt;4,J12=7),2)+IF(AND(J$199&gt;4,J12&gt;7),1)+IF(AND(J$199=4,J12=1),8)+IF(AND(J$199=4,J12=2),6)+IF(AND(J$199=4,J12=3),4)+IF(AND(J$199=4,J12=4),2)+IF(AND(J$199=3,J12=1),6)+IF(AND(J$199=3,J12=2),4)+IF(AND(J$199=3,J12=3),2)+IF(AND(J$199=2,J12=1),4)+IF(AND(J$199=2,J12=2),2)+IF(AND(J$199=1,J12=1),2)</f>
        <v>0</v>
      </c>
      <c r="M12" s="4">
        <f t="shared" ref="M12:M31" si="6">IF(AND(J$199&gt;4,K12=1),12)+IF(AND(J$199&gt;4,K12=2),8)+IF(AND(J$199&gt;4,K12=3),6)+IF(AND(J$199&gt;4,K12=4),5)+IF(AND(J$199&gt;4,K12=5),4)+IF(AND(J$199&gt;4,K12=6),3)+IF(AND(J$199&gt;4,K12=7),2)+IF(AND(J$199&gt;4,K12&gt;7),1)+IF(AND(J$199=4,K12=1),8)+IF(AND(J$199=4,K12=2),6)+IF(AND(J$199=4,K12=3),4)+IF(AND(J$199=4,K12=4),2)+IF(AND(J$199=3,K12=1),6)+IF(AND(J$199=3,K12=2),4)+IF(AND(J$199=3,K12=3),2)+IF(AND(J$199=2,K12=1),4)+IF(AND(J$199=2,K12=2),2)+IF(AND(J$199=1,K12=1),2)</f>
        <v>0</v>
      </c>
      <c r="N12" s="2" t="s">
        <v>19</v>
      </c>
      <c r="O12" s="4">
        <f>+I12+L12+M12+U12</f>
        <v>0</v>
      </c>
      <c r="P12" s="11">
        <f t="shared" si="0"/>
        <v>0</v>
      </c>
      <c r="Q12" s="10"/>
      <c r="R12" s="10"/>
      <c r="S12" s="2" t="s">
        <v>19</v>
      </c>
      <c r="T12" s="2"/>
      <c r="U12" s="6"/>
      <c r="V12" s="19">
        <f t="shared" si="1"/>
        <v>21.541</v>
      </c>
      <c r="W12" s="10"/>
      <c r="X12" s="3"/>
      <c r="Y12" s="4">
        <f t="shared" ref="Y12:Y35" si="7">IF(AND(Z$199&gt;4,X12=1),6)+IF(AND(Z$199&gt;4,X12=2),4)+IF(AND(Z$199&gt;4,X12=3),3)+IF(AND(Z$199&gt;4,X12=4),2)+IF(AND(Z$199&gt;4,X12=5),1)+IF(AND(Z$199&gt;4,X12&gt;5),1)+IF(AND(Z$199=4,X12=1),4)+IF(AND(Z$199=4,X12=2),3)+IF(AND(Z$199=4,X12=3),2)+IF(AND(Z$199=4,X12=4),1)+IF(AND(Z$199=3,X12=1),3)+IF(AND(Z$199=3,X12=2),2)+IF(AND(Z$199=3,X12=3),1)+IF(AND(Z$199=2,X12=1),2)+IF(AND(Z$199=2,X12=2),1)+IF(AND(Z$199=1,X12=1),1)</f>
        <v>0</v>
      </c>
      <c r="Z12" s="5"/>
      <c r="AA12" s="5"/>
      <c r="AB12" s="4">
        <f t="shared" ref="AB12:AB35" si="8">IF(AND(Z$199&gt;4,Z12=1),12)+IF(AND(Z$199&gt;4,Z12=2),8)+IF(AND(Z$199&gt;4,Z12=3),6)+IF(AND(Z$199&gt;4,Z12=4),5)+IF(AND(Z$199&gt;4,Z12=5),4)+IF(AND(Z$199&gt;4,Z12=6),3)+IF(AND(Z$199&gt;4,Z12=7),2)+IF(AND(Z$199&gt;4,Z12&gt;7),1)+IF(AND(Z$199=4,Z12=1),8)+IF(AND(Z$199=4,Z12=2),6)+IF(AND(Z$199=4,Z12=3),4)+IF(AND(Z$199=4,Z12=4),2)+IF(AND(Z$199=3,Z12=1),6)+IF(AND(Z$199=3,Z12=2),4)+IF(AND(Z$199=3,Z12=3),2)+IF(AND(Z$199=2,Z12=1),4)+IF(AND(Z$199=2,Z12=2),2)+IF(AND(Z$199=1,Z12=1),2)</f>
        <v>0</v>
      </c>
      <c r="AC12" s="4">
        <f t="shared" ref="AC12:AC35" si="9">IF(AND(Z$199&gt;4,AA12=1),12)+IF(AND(Z$199&gt;4,AA12=2),8)+IF(AND(Z$199&gt;4,AA12=3),6)+IF(AND(Z$199&gt;4,AA12=4),5)+IF(AND(Z$199&gt;4,AA12=5),4)+IF(AND(Z$199&gt;4,AA12=6),3)+IF(AND(Z$199&gt;4,AA12=7),2)+IF(AND(Z$199&gt;4,AA12&gt;7),1)+IF(AND(Z$199=4,AA12=1),8)+IF(AND(Z$199=4,AA12=2),6)+IF(AND(Z$199=4,AA12=3),4)+IF(AND(Z$199=4,AA12=4),2)+IF(AND(Z$199=3,AA12=1),6)+IF(AND(Z$199=3,AA12=2),4)+IF(AND(Z$199=3,AA12=3),2)+IF(AND(Z$199=2,AA12=1),4)+IF(AND(Z$199=2,AA12=2),2)+IF(AND(Z$199=1,AA12=1),2)</f>
        <v>0</v>
      </c>
      <c r="AD12" s="2" t="s">
        <v>19</v>
      </c>
      <c r="AE12" s="4">
        <f>+Y12+AB12+AC12+AK12</f>
        <v>0</v>
      </c>
      <c r="AF12" s="11">
        <f t="shared" si="2"/>
        <v>0</v>
      </c>
      <c r="AG12" s="10"/>
      <c r="AH12" s="10"/>
      <c r="AI12" s="2" t="s">
        <v>19</v>
      </c>
      <c r="AJ12" s="2"/>
      <c r="AK12" s="6"/>
      <c r="AL12" s="19">
        <f t="shared" si="3"/>
        <v>21.541</v>
      </c>
    </row>
    <row r="13" spans="1:38" s="15" customFormat="1" ht="14" hidden="1">
      <c r="A13" s="13">
        <v>3</v>
      </c>
      <c r="B13" s="1" t="s">
        <v>92</v>
      </c>
      <c r="C13" s="2">
        <v>5747</v>
      </c>
      <c r="D13" s="1">
        <v>117</v>
      </c>
      <c r="E13" s="1" t="s">
        <v>93</v>
      </c>
      <c r="F13" s="61">
        <v>21.675000000000001</v>
      </c>
      <c r="G13" s="2"/>
      <c r="H13" s="3"/>
      <c r="I13" s="4">
        <f t="shared" si="4"/>
        <v>0</v>
      </c>
      <c r="J13" s="5"/>
      <c r="K13" s="5"/>
      <c r="L13" s="4">
        <f t="shared" si="5"/>
        <v>0</v>
      </c>
      <c r="M13" s="4">
        <f t="shared" si="6"/>
        <v>0</v>
      </c>
      <c r="N13" s="2" t="s">
        <v>42</v>
      </c>
      <c r="O13" s="2"/>
      <c r="P13" s="11">
        <f t="shared" si="0"/>
        <v>0</v>
      </c>
      <c r="Q13" s="2"/>
      <c r="R13" s="2"/>
      <c r="S13" s="2" t="s">
        <v>42</v>
      </c>
      <c r="T13" s="2"/>
      <c r="U13" s="6"/>
      <c r="V13" s="19">
        <f t="shared" si="1"/>
        <v>21.675000000000001</v>
      </c>
      <c r="W13" s="2"/>
      <c r="X13" s="3"/>
      <c r="Y13" s="4">
        <f t="shared" si="7"/>
        <v>0</v>
      </c>
      <c r="Z13" s="5"/>
      <c r="AA13" s="5"/>
      <c r="AB13" s="4">
        <f t="shared" si="8"/>
        <v>0</v>
      </c>
      <c r="AC13" s="4">
        <f t="shared" si="9"/>
        <v>0</v>
      </c>
      <c r="AD13" s="2" t="s">
        <v>42</v>
      </c>
      <c r="AE13" s="2"/>
      <c r="AF13" s="11">
        <f t="shared" si="2"/>
        <v>0</v>
      </c>
      <c r="AG13" s="2"/>
      <c r="AH13" s="2"/>
      <c r="AI13" s="2" t="s">
        <v>42</v>
      </c>
      <c r="AJ13" s="2"/>
      <c r="AK13" s="6"/>
      <c r="AL13" s="19">
        <f t="shared" si="3"/>
        <v>21.675000000000001</v>
      </c>
    </row>
    <row r="14" spans="1:38" s="15" customFormat="1" ht="14" hidden="1">
      <c r="A14" s="13">
        <v>4</v>
      </c>
      <c r="B14" s="1" t="s">
        <v>91</v>
      </c>
      <c r="C14" s="9">
        <v>1499</v>
      </c>
      <c r="D14" s="1">
        <v>112</v>
      </c>
      <c r="E14" s="1" t="s">
        <v>28</v>
      </c>
      <c r="F14" s="61">
        <v>21.173999999999999</v>
      </c>
      <c r="G14" s="10"/>
      <c r="H14" s="3"/>
      <c r="I14" s="4">
        <f t="shared" si="4"/>
        <v>0</v>
      </c>
      <c r="J14" s="5"/>
      <c r="K14" s="5"/>
      <c r="L14" s="4">
        <f t="shared" si="5"/>
        <v>0</v>
      </c>
      <c r="M14" s="4">
        <f t="shared" si="6"/>
        <v>0</v>
      </c>
      <c r="N14" s="2" t="s">
        <v>19</v>
      </c>
      <c r="O14" s="4">
        <f t="shared" ref="O14:O16" si="10">+I14+L14+M14+U14</f>
        <v>0</v>
      </c>
      <c r="P14" s="11">
        <f t="shared" si="0"/>
        <v>0</v>
      </c>
      <c r="Q14" s="2"/>
      <c r="R14" s="2"/>
      <c r="S14" s="2" t="s">
        <v>19</v>
      </c>
      <c r="T14" s="2" t="s">
        <v>99</v>
      </c>
      <c r="U14" s="6"/>
      <c r="V14" s="19">
        <f t="shared" si="1"/>
        <v>21.173999999999999</v>
      </c>
      <c r="W14" s="10"/>
      <c r="X14" s="3"/>
      <c r="Y14" s="4">
        <f t="shared" si="7"/>
        <v>0</v>
      </c>
      <c r="Z14" s="5"/>
      <c r="AA14" s="5"/>
      <c r="AB14" s="4">
        <f t="shared" si="8"/>
        <v>0</v>
      </c>
      <c r="AC14" s="4">
        <f t="shared" si="9"/>
        <v>0</v>
      </c>
      <c r="AD14" s="2" t="s">
        <v>19</v>
      </c>
      <c r="AE14" s="4">
        <f t="shared" ref="AE14:AE16" si="11">+Y14+AB14+AC14+AK14</f>
        <v>0</v>
      </c>
      <c r="AF14" s="11">
        <f t="shared" si="2"/>
        <v>0</v>
      </c>
      <c r="AG14" s="2"/>
      <c r="AH14" s="2"/>
      <c r="AI14" s="2" t="s">
        <v>19</v>
      </c>
      <c r="AJ14" s="2" t="s">
        <v>99</v>
      </c>
      <c r="AK14" s="6"/>
      <c r="AL14" s="19">
        <f t="shared" si="3"/>
        <v>21.173999999999999</v>
      </c>
    </row>
    <row r="15" spans="1:38" s="15" customFormat="1" ht="14" hidden="1">
      <c r="A15" s="13">
        <v>5</v>
      </c>
      <c r="B15" s="1" t="s">
        <v>59</v>
      </c>
      <c r="C15" s="2">
        <v>21368</v>
      </c>
      <c r="D15" s="1">
        <v>63</v>
      </c>
      <c r="E15" s="1" t="s">
        <v>60</v>
      </c>
      <c r="F15" s="61">
        <v>21.152999999999999</v>
      </c>
      <c r="G15" s="2"/>
      <c r="H15" s="3"/>
      <c r="I15" s="4">
        <f t="shared" si="4"/>
        <v>0</v>
      </c>
      <c r="J15" s="5"/>
      <c r="K15" s="5"/>
      <c r="L15" s="4">
        <f t="shared" si="5"/>
        <v>0</v>
      </c>
      <c r="M15" s="4">
        <f t="shared" si="6"/>
        <v>0</v>
      </c>
      <c r="N15" s="2" t="s">
        <v>19</v>
      </c>
      <c r="O15" s="4">
        <f t="shared" si="10"/>
        <v>0</v>
      </c>
      <c r="P15" s="11">
        <f t="shared" si="0"/>
        <v>0</v>
      </c>
      <c r="Q15" s="10"/>
      <c r="R15" s="2"/>
      <c r="S15" s="2" t="s">
        <v>19</v>
      </c>
      <c r="T15" s="2" t="s">
        <v>104</v>
      </c>
      <c r="U15" s="6"/>
      <c r="V15" s="19">
        <f t="shared" si="1"/>
        <v>21.152999999999999</v>
      </c>
      <c r="W15" s="2"/>
      <c r="X15" s="3"/>
      <c r="Y15" s="4">
        <f t="shared" si="7"/>
        <v>0</v>
      </c>
      <c r="Z15" s="5"/>
      <c r="AA15" s="5"/>
      <c r="AB15" s="4">
        <f t="shared" si="8"/>
        <v>0</v>
      </c>
      <c r="AC15" s="4">
        <f t="shared" si="9"/>
        <v>0</v>
      </c>
      <c r="AD15" s="2" t="s">
        <v>19</v>
      </c>
      <c r="AE15" s="4">
        <f t="shared" si="11"/>
        <v>0</v>
      </c>
      <c r="AF15" s="11">
        <f t="shared" si="2"/>
        <v>0</v>
      </c>
      <c r="AG15" s="10"/>
      <c r="AH15" s="2"/>
      <c r="AI15" s="2" t="s">
        <v>19</v>
      </c>
      <c r="AJ15" s="2" t="s">
        <v>104</v>
      </c>
      <c r="AK15" s="6"/>
      <c r="AL15" s="19">
        <f t="shared" si="3"/>
        <v>21.152999999999999</v>
      </c>
    </row>
    <row r="16" spans="1:38" s="15" customFormat="1" ht="14" hidden="1">
      <c r="A16" s="13">
        <v>2</v>
      </c>
      <c r="B16" s="1" t="s">
        <v>43</v>
      </c>
      <c r="C16" s="2">
        <v>2644</v>
      </c>
      <c r="D16" s="1">
        <v>100</v>
      </c>
      <c r="E16" s="1" t="s">
        <v>44</v>
      </c>
      <c r="F16" s="61">
        <v>22.151</v>
      </c>
      <c r="G16" s="10"/>
      <c r="H16" s="3"/>
      <c r="I16" s="4">
        <f t="shared" si="4"/>
        <v>0</v>
      </c>
      <c r="J16" s="5"/>
      <c r="K16" s="5"/>
      <c r="L16" s="4">
        <f t="shared" si="5"/>
        <v>0</v>
      </c>
      <c r="M16" s="4">
        <f t="shared" si="6"/>
        <v>0</v>
      </c>
      <c r="N16" s="2" t="s">
        <v>19</v>
      </c>
      <c r="O16" s="4">
        <f t="shared" si="10"/>
        <v>0</v>
      </c>
      <c r="P16" s="11">
        <f t="shared" si="0"/>
        <v>0</v>
      </c>
      <c r="Q16" s="10"/>
      <c r="R16" s="10"/>
      <c r="S16" s="2" t="s">
        <v>19</v>
      </c>
      <c r="T16" s="2"/>
      <c r="U16" s="6"/>
      <c r="V16" s="19">
        <f t="shared" si="1"/>
        <v>22.151</v>
      </c>
      <c r="W16" s="10"/>
      <c r="X16" s="3"/>
      <c r="Y16" s="4">
        <f t="shared" si="7"/>
        <v>0</v>
      </c>
      <c r="Z16" s="5"/>
      <c r="AA16" s="5"/>
      <c r="AB16" s="4">
        <f t="shared" si="8"/>
        <v>0</v>
      </c>
      <c r="AC16" s="4">
        <f t="shared" si="9"/>
        <v>0</v>
      </c>
      <c r="AD16" s="2" t="s">
        <v>19</v>
      </c>
      <c r="AE16" s="4">
        <f t="shared" si="11"/>
        <v>0</v>
      </c>
      <c r="AF16" s="11">
        <f t="shared" si="2"/>
        <v>0</v>
      </c>
      <c r="AG16" s="10"/>
      <c r="AH16" s="10"/>
      <c r="AI16" s="2" t="s">
        <v>19</v>
      </c>
      <c r="AJ16" s="2"/>
      <c r="AK16" s="6"/>
      <c r="AL16" s="19">
        <f t="shared" si="3"/>
        <v>22.151</v>
      </c>
    </row>
    <row r="17" spans="1:38" s="15" customFormat="1" ht="14">
      <c r="A17" s="13">
        <v>1</v>
      </c>
      <c r="B17" s="1" t="s">
        <v>90</v>
      </c>
      <c r="C17" s="2">
        <v>3572</v>
      </c>
      <c r="D17" s="1">
        <v>10</v>
      </c>
      <c r="E17" s="1" t="s">
        <v>106</v>
      </c>
      <c r="F17" s="61">
        <v>21.858000000000001</v>
      </c>
      <c r="G17" s="2">
        <v>22.288</v>
      </c>
      <c r="H17" s="3">
        <v>1</v>
      </c>
      <c r="I17" s="4">
        <f t="shared" si="4"/>
        <v>6</v>
      </c>
      <c r="J17" s="5">
        <v>1</v>
      </c>
      <c r="K17" s="5">
        <v>1</v>
      </c>
      <c r="L17" s="4">
        <f t="shared" si="5"/>
        <v>12</v>
      </c>
      <c r="M17" s="4">
        <f t="shared" si="6"/>
        <v>12</v>
      </c>
      <c r="N17" s="2" t="s">
        <v>19</v>
      </c>
      <c r="O17" s="4">
        <f t="shared" ref="O17:O35" si="12">+I17+L17+M17+U17</f>
        <v>31</v>
      </c>
      <c r="P17" s="11">
        <f t="shared" ref="P17:P35" si="13">O17</f>
        <v>31</v>
      </c>
      <c r="Q17" s="2">
        <v>21.189</v>
      </c>
      <c r="R17" s="2">
        <v>21917</v>
      </c>
      <c r="S17" s="2" t="s">
        <v>19</v>
      </c>
      <c r="T17" s="8" t="s">
        <v>151</v>
      </c>
      <c r="U17" s="6">
        <v>1</v>
      </c>
      <c r="V17" s="19">
        <f t="shared" ref="V17:V35" si="14">MIN(F17,G17,Q17,R17)</f>
        <v>21.189</v>
      </c>
      <c r="W17" s="2">
        <v>27.887</v>
      </c>
      <c r="X17" s="3">
        <v>4</v>
      </c>
      <c r="Y17" s="4">
        <f t="shared" si="7"/>
        <v>1</v>
      </c>
      <c r="Z17" s="5">
        <v>1</v>
      </c>
      <c r="AA17" s="5">
        <v>1</v>
      </c>
      <c r="AB17" s="4">
        <f t="shared" si="8"/>
        <v>8</v>
      </c>
      <c r="AC17" s="4">
        <f t="shared" si="9"/>
        <v>8</v>
      </c>
      <c r="AD17" s="2" t="s">
        <v>19</v>
      </c>
      <c r="AE17" s="4">
        <f t="shared" ref="AE17:AE35" si="15">+Y17+AB17+AC17+AK17</f>
        <v>17</v>
      </c>
      <c r="AF17" s="11">
        <f t="shared" ref="AF17:AF35" si="16">P17+AE17</f>
        <v>48</v>
      </c>
      <c r="AG17" s="2">
        <v>21.741</v>
      </c>
      <c r="AH17" s="2">
        <v>21.966999999999999</v>
      </c>
      <c r="AI17" s="2" t="s">
        <v>19</v>
      </c>
      <c r="AJ17" s="2" t="s">
        <v>151</v>
      </c>
      <c r="AK17" s="6"/>
      <c r="AL17" s="19">
        <f t="shared" ref="AL17:AL35" si="17">MIN(V17,W17,AG17,AH17)</f>
        <v>21.189</v>
      </c>
    </row>
    <row r="18" spans="1:38" s="15" customFormat="1" ht="14" hidden="1">
      <c r="A18" s="13">
        <v>2</v>
      </c>
      <c r="B18" s="1" t="s">
        <v>68</v>
      </c>
      <c r="C18" s="2">
        <v>4254</v>
      </c>
      <c r="D18" s="1">
        <v>7</v>
      </c>
      <c r="E18" s="1" t="s">
        <v>69</v>
      </c>
      <c r="F18" s="61">
        <v>20.995000000000001</v>
      </c>
      <c r="G18" s="10"/>
      <c r="H18" s="3"/>
      <c r="I18" s="4">
        <f t="shared" si="4"/>
        <v>0</v>
      </c>
      <c r="J18" s="5"/>
      <c r="K18" s="5"/>
      <c r="L18" s="4">
        <f t="shared" si="5"/>
        <v>0</v>
      </c>
      <c r="M18" s="4">
        <f t="shared" si="6"/>
        <v>0</v>
      </c>
      <c r="N18" s="2" t="s">
        <v>19</v>
      </c>
      <c r="O18" s="4">
        <f t="shared" si="12"/>
        <v>0</v>
      </c>
      <c r="P18" s="11">
        <f t="shared" si="13"/>
        <v>0</v>
      </c>
      <c r="Q18" s="10"/>
      <c r="R18" s="10"/>
      <c r="S18" s="2" t="s">
        <v>19</v>
      </c>
      <c r="T18" s="2"/>
      <c r="U18" s="6"/>
      <c r="V18" s="19">
        <f t="shared" si="14"/>
        <v>20.995000000000001</v>
      </c>
      <c r="W18" s="10"/>
      <c r="X18" s="3"/>
      <c r="Y18" s="4">
        <f t="shared" si="7"/>
        <v>0</v>
      </c>
      <c r="Z18" s="5"/>
      <c r="AA18" s="5"/>
      <c r="AB18" s="4">
        <f t="shared" si="8"/>
        <v>0</v>
      </c>
      <c r="AC18" s="4">
        <f t="shared" si="9"/>
        <v>0</v>
      </c>
      <c r="AD18" s="2" t="s">
        <v>19</v>
      </c>
      <c r="AE18" s="4">
        <f t="shared" si="15"/>
        <v>0</v>
      </c>
      <c r="AF18" s="11">
        <f t="shared" si="16"/>
        <v>0</v>
      </c>
      <c r="AG18" s="10"/>
      <c r="AH18" s="10"/>
      <c r="AI18" s="2" t="s">
        <v>19</v>
      </c>
      <c r="AJ18" s="2"/>
      <c r="AK18" s="6"/>
      <c r="AL18" s="19">
        <f t="shared" si="17"/>
        <v>20.995000000000001</v>
      </c>
    </row>
    <row r="19" spans="1:38" s="15" customFormat="1" ht="14" hidden="1">
      <c r="A19" s="13">
        <v>3</v>
      </c>
      <c r="B19" s="1" t="s">
        <v>78</v>
      </c>
      <c r="C19" s="2">
        <v>25186</v>
      </c>
      <c r="D19" s="1">
        <v>75</v>
      </c>
      <c r="E19" s="1" t="s">
        <v>79</v>
      </c>
      <c r="F19" s="61">
        <v>22.224</v>
      </c>
      <c r="G19" s="10"/>
      <c r="H19" s="3"/>
      <c r="I19" s="4">
        <f t="shared" si="4"/>
        <v>0</v>
      </c>
      <c r="J19" s="3"/>
      <c r="K19" s="3"/>
      <c r="L19" s="4">
        <f t="shared" si="5"/>
        <v>0</v>
      </c>
      <c r="M19" s="4">
        <f t="shared" si="6"/>
        <v>0</v>
      </c>
      <c r="N19" s="2" t="s">
        <v>19</v>
      </c>
      <c r="O19" s="4">
        <f t="shared" si="12"/>
        <v>0</v>
      </c>
      <c r="P19" s="11">
        <f t="shared" si="13"/>
        <v>0</v>
      </c>
      <c r="Q19" s="2"/>
      <c r="R19" s="2"/>
      <c r="S19" s="2" t="s">
        <v>19</v>
      </c>
      <c r="T19" s="2"/>
      <c r="U19" s="6"/>
      <c r="V19" s="19">
        <f t="shared" si="14"/>
        <v>22.224</v>
      </c>
      <c r="W19" s="10"/>
      <c r="X19" s="3"/>
      <c r="Y19" s="4">
        <f t="shared" si="7"/>
        <v>0</v>
      </c>
      <c r="Z19" s="3"/>
      <c r="AA19" s="3"/>
      <c r="AB19" s="4">
        <f t="shared" si="8"/>
        <v>0</v>
      </c>
      <c r="AC19" s="4">
        <f t="shared" si="9"/>
        <v>0</v>
      </c>
      <c r="AD19" s="2" t="s">
        <v>19</v>
      </c>
      <c r="AE19" s="4">
        <f t="shared" si="15"/>
        <v>0</v>
      </c>
      <c r="AF19" s="11">
        <f t="shared" si="16"/>
        <v>0</v>
      </c>
      <c r="AG19" s="2"/>
      <c r="AH19" s="2"/>
      <c r="AI19" s="2" t="s">
        <v>19</v>
      </c>
      <c r="AJ19" s="2"/>
      <c r="AK19" s="6"/>
      <c r="AL19" s="19">
        <f t="shared" si="17"/>
        <v>22.224</v>
      </c>
    </row>
    <row r="20" spans="1:38" s="15" customFormat="1" ht="14" hidden="1" customHeight="1">
      <c r="A20" s="13">
        <v>4</v>
      </c>
      <c r="B20" s="1" t="s">
        <v>45</v>
      </c>
      <c r="C20" s="2">
        <v>9760</v>
      </c>
      <c r="D20" s="1">
        <v>23</v>
      </c>
      <c r="E20" s="1" t="s">
        <v>46</v>
      </c>
      <c r="F20" s="61">
        <v>21.59</v>
      </c>
      <c r="G20" s="10"/>
      <c r="H20" s="3"/>
      <c r="I20" s="4">
        <f t="shared" si="4"/>
        <v>0</v>
      </c>
      <c r="J20" s="5"/>
      <c r="K20" s="5"/>
      <c r="L20" s="4">
        <f t="shared" si="5"/>
        <v>0</v>
      </c>
      <c r="M20" s="4">
        <f t="shared" si="6"/>
        <v>0</v>
      </c>
      <c r="N20" s="2" t="s">
        <v>19</v>
      </c>
      <c r="O20" s="4">
        <f t="shared" si="12"/>
        <v>0</v>
      </c>
      <c r="P20" s="11">
        <f t="shared" si="13"/>
        <v>0</v>
      </c>
      <c r="Q20" s="10"/>
      <c r="R20" s="2"/>
      <c r="S20" s="2" t="s">
        <v>19</v>
      </c>
      <c r="T20" s="2"/>
      <c r="U20" s="6"/>
      <c r="V20" s="19">
        <f t="shared" si="14"/>
        <v>21.59</v>
      </c>
      <c r="W20" s="10"/>
      <c r="X20" s="3"/>
      <c r="Y20" s="4">
        <f t="shared" si="7"/>
        <v>0</v>
      </c>
      <c r="Z20" s="5"/>
      <c r="AA20" s="5"/>
      <c r="AB20" s="4">
        <f t="shared" si="8"/>
        <v>0</v>
      </c>
      <c r="AC20" s="4">
        <f t="shared" si="9"/>
        <v>0</v>
      </c>
      <c r="AD20" s="2" t="s">
        <v>19</v>
      </c>
      <c r="AE20" s="4">
        <f t="shared" si="15"/>
        <v>0</v>
      </c>
      <c r="AF20" s="11">
        <f t="shared" si="16"/>
        <v>0</v>
      </c>
      <c r="AG20" s="10"/>
      <c r="AH20" s="2"/>
      <c r="AI20" s="2" t="s">
        <v>19</v>
      </c>
      <c r="AJ20" s="2"/>
      <c r="AK20" s="6"/>
      <c r="AL20" s="19">
        <f t="shared" si="17"/>
        <v>21.59</v>
      </c>
    </row>
    <row r="21" spans="1:38" s="15" customFormat="1" ht="14" hidden="1">
      <c r="A21" s="13">
        <v>5</v>
      </c>
      <c r="B21" s="1" t="s">
        <v>65</v>
      </c>
      <c r="C21" s="2">
        <v>4813</v>
      </c>
      <c r="D21" s="1">
        <v>57</v>
      </c>
      <c r="E21" s="1" t="s">
        <v>77</v>
      </c>
      <c r="F21" s="61">
        <v>21.771999999999998</v>
      </c>
      <c r="G21" s="2"/>
      <c r="H21" s="3"/>
      <c r="I21" s="4">
        <f t="shared" si="4"/>
        <v>0</v>
      </c>
      <c r="J21" s="5"/>
      <c r="K21" s="5"/>
      <c r="L21" s="4">
        <f t="shared" si="5"/>
        <v>0</v>
      </c>
      <c r="M21" s="4">
        <f t="shared" si="6"/>
        <v>0</v>
      </c>
      <c r="N21" s="2" t="s">
        <v>19</v>
      </c>
      <c r="O21" s="4">
        <f t="shared" si="12"/>
        <v>0</v>
      </c>
      <c r="P21" s="11">
        <f t="shared" si="13"/>
        <v>0</v>
      </c>
      <c r="Q21" s="2"/>
      <c r="R21" s="2"/>
      <c r="S21" s="2" t="s">
        <v>19</v>
      </c>
      <c r="T21" s="2"/>
      <c r="U21" s="6"/>
      <c r="V21" s="19">
        <f t="shared" si="14"/>
        <v>21.771999999999998</v>
      </c>
      <c r="W21" s="2"/>
      <c r="X21" s="3"/>
      <c r="Y21" s="4">
        <f t="shared" si="7"/>
        <v>0</v>
      </c>
      <c r="Z21" s="5"/>
      <c r="AA21" s="5"/>
      <c r="AB21" s="4">
        <f t="shared" si="8"/>
        <v>0</v>
      </c>
      <c r="AC21" s="4">
        <f t="shared" si="9"/>
        <v>0</v>
      </c>
      <c r="AD21" s="2" t="s">
        <v>19</v>
      </c>
      <c r="AE21" s="4">
        <f t="shared" si="15"/>
        <v>0</v>
      </c>
      <c r="AF21" s="11">
        <f t="shared" si="16"/>
        <v>0</v>
      </c>
      <c r="AG21" s="2"/>
      <c r="AH21" s="2"/>
      <c r="AI21" s="2" t="s">
        <v>19</v>
      </c>
      <c r="AJ21" s="2"/>
      <c r="AK21" s="6"/>
      <c r="AL21" s="19">
        <f t="shared" si="17"/>
        <v>21.771999999999998</v>
      </c>
    </row>
    <row r="22" spans="1:38" s="56" customFormat="1" ht="14" hidden="1" customHeight="1">
      <c r="A22" s="13">
        <v>6</v>
      </c>
      <c r="B22" s="1" t="s">
        <v>51</v>
      </c>
      <c r="C22" s="2">
        <v>5172</v>
      </c>
      <c r="D22" s="1">
        <v>85</v>
      </c>
      <c r="E22" s="1" t="s">
        <v>58</v>
      </c>
      <c r="F22" s="61">
        <v>21.59</v>
      </c>
      <c r="G22" s="10"/>
      <c r="H22" s="3"/>
      <c r="I22" s="4">
        <f t="shared" si="4"/>
        <v>0</v>
      </c>
      <c r="J22" s="5"/>
      <c r="K22" s="5"/>
      <c r="L22" s="4">
        <f t="shared" si="5"/>
        <v>0</v>
      </c>
      <c r="M22" s="4">
        <f t="shared" si="6"/>
        <v>0</v>
      </c>
      <c r="N22" s="2" t="s">
        <v>19</v>
      </c>
      <c r="O22" s="4">
        <f t="shared" si="12"/>
        <v>0</v>
      </c>
      <c r="P22" s="11">
        <f t="shared" si="13"/>
        <v>0</v>
      </c>
      <c r="Q22" s="2"/>
      <c r="R22" s="2"/>
      <c r="S22" s="2" t="s">
        <v>19</v>
      </c>
      <c r="T22" s="2"/>
      <c r="U22" s="6"/>
      <c r="V22" s="19">
        <f t="shared" si="14"/>
        <v>21.59</v>
      </c>
      <c r="W22" s="10"/>
      <c r="X22" s="3"/>
      <c r="Y22" s="4">
        <f t="shared" si="7"/>
        <v>0</v>
      </c>
      <c r="Z22" s="5"/>
      <c r="AA22" s="5"/>
      <c r="AB22" s="4">
        <f t="shared" si="8"/>
        <v>0</v>
      </c>
      <c r="AC22" s="4">
        <f t="shared" si="9"/>
        <v>0</v>
      </c>
      <c r="AD22" s="2" t="s">
        <v>19</v>
      </c>
      <c r="AE22" s="4">
        <f t="shared" si="15"/>
        <v>0</v>
      </c>
      <c r="AF22" s="11">
        <f t="shared" si="16"/>
        <v>0</v>
      </c>
      <c r="AG22" s="2"/>
      <c r="AH22" s="2"/>
      <c r="AI22" s="2" t="s">
        <v>19</v>
      </c>
      <c r="AJ22" s="2"/>
      <c r="AK22" s="6"/>
      <c r="AL22" s="19">
        <f t="shared" si="17"/>
        <v>21.59</v>
      </c>
    </row>
    <row r="23" spans="1:38" s="15" customFormat="1" ht="14" hidden="1" customHeight="1">
      <c r="A23" s="13">
        <v>7</v>
      </c>
      <c r="B23" s="1" t="s">
        <v>66</v>
      </c>
      <c r="C23" s="52">
        <v>3371</v>
      </c>
      <c r="D23" s="1">
        <v>43</v>
      </c>
      <c r="E23" s="1" t="s">
        <v>63</v>
      </c>
      <c r="F23" s="61">
        <v>21.59</v>
      </c>
      <c r="G23" s="2"/>
      <c r="H23" s="3"/>
      <c r="I23" s="4">
        <f t="shared" si="4"/>
        <v>0</v>
      </c>
      <c r="J23" s="5"/>
      <c r="K23" s="5"/>
      <c r="L23" s="4">
        <f t="shared" si="5"/>
        <v>0</v>
      </c>
      <c r="M23" s="4">
        <f t="shared" si="6"/>
        <v>0</v>
      </c>
      <c r="N23" s="2" t="s">
        <v>19</v>
      </c>
      <c r="O23" s="4">
        <f t="shared" si="12"/>
        <v>0</v>
      </c>
      <c r="P23" s="11">
        <f t="shared" si="13"/>
        <v>0</v>
      </c>
      <c r="Q23" s="2"/>
      <c r="R23" s="2"/>
      <c r="S23" s="2" t="s">
        <v>19</v>
      </c>
      <c r="T23" s="2"/>
      <c r="U23" s="6"/>
      <c r="V23" s="19">
        <f t="shared" si="14"/>
        <v>21.59</v>
      </c>
      <c r="W23" s="2"/>
      <c r="X23" s="3"/>
      <c r="Y23" s="4">
        <f t="shared" si="7"/>
        <v>0</v>
      </c>
      <c r="Z23" s="5"/>
      <c r="AA23" s="5"/>
      <c r="AB23" s="4">
        <f t="shared" si="8"/>
        <v>0</v>
      </c>
      <c r="AC23" s="4">
        <f t="shared" si="9"/>
        <v>0</v>
      </c>
      <c r="AD23" s="2" t="s">
        <v>19</v>
      </c>
      <c r="AE23" s="4">
        <f t="shared" si="15"/>
        <v>0</v>
      </c>
      <c r="AF23" s="11">
        <f t="shared" si="16"/>
        <v>0</v>
      </c>
      <c r="AG23" s="2"/>
      <c r="AH23" s="2"/>
      <c r="AI23" s="2" t="s">
        <v>19</v>
      </c>
      <c r="AJ23" s="2"/>
      <c r="AK23" s="6"/>
      <c r="AL23" s="19">
        <f t="shared" si="17"/>
        <v>21.59</v>
      </c>
    </row>
    <row r="24" spans="1:38" s="15" customFormat="1" ht="14" hidden="1" customHeight="1">
      <c r="A24" s="13">
        <v>8</v>
      </c>
      <c r="B24" s="1" t="s">
        <v>50</v>
      </c>
      <c r="C24" s="9">
        <v>19630</v>
      </c>
      <c r="D24" s="1">
        <v>25</v>
      </c>
      <c r="E24" s="1" t="s">
        <v>48</v>
      </c>
      <c r="F24" s="61">
        <v>21.59</v>
      </c>
      <c r="G24" s="10"/>
      <c r="H24" s="3"/>
      <c r="I24" s="4">
        <f t="shared" si="4"/>
        <v>0</v>
      </c>
      <c r="J24" s="5"/>
      <c r="K24" s="5"/>
      <c r="L24" s="4">
        <f t="shared" si="5"/>
        <v>0</v>
      </c>
      <c r="M24" s="4">
        <f t="shared" si="6"/>
        <v>0</v>
      </c>
      <c r="N24" s="2" t="s">
        <v>19</v>
      </c>
      <c r="O24" s="4">
        <f t="shared" si="12"/>
        <v>0</v>
      </c>
      <c r="P24" s="11">
        <f t="shared" si="13"/>
        <v>0</v>
      </c>
      <c r="Q24" s="2"/>
      <c r="R24" s="2"/>
      <c r="S24" s="2" t="s">
        <v>19</v>
      </c>
      <c r="T24" s="2"/>
      <c r="U24" s="6"/>
      <c r="V24" s="19">
        <f t="shared" si="14"/>
        <v>21.59</v>
      </c>
      <c r="W24" s="10"/>
      <c r="X24" s="3"/>
      <c r="Y24" s="4">
        <f t="shared" si="7"/>
        <v>0</v>
      </c>
      <c r="Z24" s="5"/>
      <c r="AA24" s="5"/>
      <c r="AB24" s="4">
        <f t="shared" si="8"/>
        <v>0</v>
      </c>
      <c r="AC24" s="4">
        <f t="shared" si="9"/>
        <v>0</v>
      </c>
      <c r="AD24" s="2" t="s">
        <v>19</v>
      </c>
      <c r="AE24" s="4">
        <f t="shared" si="15"/>
        <v>0</v>
      </c>
      <c r="AF24" s="11">
        <f t="shared" si="16"/>
        <v>0</v>
      </c>
      <c r="AG24" s="2"/>
      <c r="AH24" s="2"/>
      <c r="AI24" s="2" t="s">
        <v>19</v>
      </c>
      <c r="AJ24" s="2"/>
      <c r="AK24" s="6"/>
      <c r="AL24" s="19">
        <f t="shared" si="17"/>
        <v>21.59</v>
      </c>
    </row>
    <row r="25" spans="1:38" s="15" customFormat="1" ht="14">
      <c r="A25" s="13">
        <v>2</v>
      </c>
      <c r="B25" s="1" t="s">
        <v>22</v>
      </c>
      <c r="C25" s="9">
        <v>2439</v>
      </c>
      <c r="D25" s="1">
        <v>70</v>
      </c>
      <c r="E25" s="1" t="s">
        <v>23</v>
      </c>
      <c r="F25" s="61">
        <v>21.488</v>
      </c>
      <c r="G25" s="10">
        <v>25.48</v>
      </c>
      <c r="H25" s="3">
        <v>4</v>
      </c>
      <c r="I25" s="4">
        <f t="shared" si="4"/>
        <v>2</v>
      </c>
      <c r="J25" s="5">
        <v>2</v>
      </c>
      <c r="K25" s="5">
        <v>2</v>
      </c>
      <c r="L25" s="4">
        <f t="shared" si="5"/>
        <v>8</v>
      </c>
      <c r="M25" s="4">
        <f t="shared" si="6"/>
        <v>8</v>
      </c>
      <c r="N25" s="2" t="s">
        <v>19</v>
      </c>
      <c r="O25" s="4">
        <f t="shared" si="12"/>
        <v>18</v>
      </c>
      <c r="P25" s="11">
        <f t="shared" si="13"/>
        <v>18</v>
      </c>
      <c r="Q25" s="2">
        <v>24.03</v>
      </c>
      <c r="R25" s="10">
        <v>23.303000000000001</v>
      </c>
      <c r="S25" s="2" t="s">
        <v>19</v>
      </c>
      <c r="T25" s="2"/>
      <c r="U25" s="6"/>
      <c r="V25" s="19">
        <f t="shared" si="14"/>
        <v>21.488</v>
      </c>
      <c r="W25" s="10">
        <v>22.933</v>
      </c>
      <c r="X25" s="3">
        <v>2</v>
      </c>
      <c r="Y25" s="4">
        <f t="shared" si="7"/>
        <v>3</v>
      </c>
      <c r="Z25" s="5">
        <v>3</v>
      </c>
      <c r="AA25" s="5">
        <v>2</v>
      </c>
      <c r="AB25" s="4">
        <f t="shared" si="8"/>
        <v>4</v>
      </c>
      <c r="AC25" s="4">
        <f t="shared" si="9"/>
        <v>6</v>
      </c>
      <c r="AD25" s="2" t="s">
        <v>19</v>
      </c>
      <c r="AE25" s="4">
        <f t="shared" si="15"/>
        <v>13</v>
      </c>
      <c r="AF25" s="11">
        <f t="shared" si="16"/>
        <v>31</v>
      </c>
      <c r="AG25" s="2">
        <v>23.145</v>
      </c>
      <c r="AH25" s="10">
        <v>23.077999999999999</v>
      </c>
      <c r="AI25" s="2" t="s">
        <v>19</v>
      </c>
      <c r="AJ25" s="2"/>
      <c r="AK25" s="6"/>
      <c r="AL25" s="19">
        <f t="shared" si="17"/>
        <v>21.488</v>
      </c>
    </row>
    <row r="26" spans="1:38" s="15" customFormat="1" ht="14" hidden="1">
      <c r="A26" s="13">
        <v>10</v>
      </c>
      <c r="B26" s="1" t="s">
        <v>50</v>
      </c>
      <c r="C26" s="9">
        <v>19630</v>
      </c>
      <c r="D26" s="1">
        <v>25</v>
      </c>
      <c r="E26" s="1" t="s">
        <v>100</v>
      </c>
      <c r="F26" s="61">
        <v>21.312999999999999</v>
      </c>
      <c r="G26" s="10"/>
      <c r="H26" s="3"/>
      <c r="I26" s="4">
        <f t="shared" si="4"/>
        <v>0</v>
      </c>
      <c r="J26" s="5"/>
      <c r="K26" s="5"/>
      <c r="L26" s="4">
        <f t="shared" si="5"/>
        <v>0</v>
      </c>
      <c r="M26" s="4">
        <f t="shared" si="6"/>
        <v>0</v>
      </c>
      <c r="N26" s="2" t="s">
        <v>19</v>
      </c>
      <c r="O26" s="4">
        <f t="shared" si="12"/>
        <v>0</v>
      </c>
      <c r="P26" s="11">
        <f t="shared" si="13"/>
        <v>0</v>
      </c>
      <c r="Q26" s="2"/>
      <c r="R26" s="2"/>
      <c r="S26" s="2" t="s">
        <v>19</v>
      </c>
      <c r="T26" s="2"/>
      <c r="U26" s="6"/>
      <c r="V26" s="19">
        <f t="shared" si="14"/>
        <v>21.312999999999999</v>
      </c>
      <c r="W26" s="10"/>
      <c r="X26" s="3"/>
      <c r="Y26" s="4">
        <f t="shared" si="7"/>
        <v>0</v>
      </c>
      <c r="Z26" s="5"/>
      <c r="AA26" s="5"/>
      <c r="AB26" s="4">
        <f t="shared" si="8"/>
        <v>0</v>
      </c>
      <c r="AC26" s="4">
        <f t="shared" si="9"/>
        <v>0</v>
      </c>
      <c r="AD26" s="2" t="s">
        <v>19</v>
      </c>
      <c r="AE26" s="4">
        <f t="shared" si="15"/>
        <v>0</v>
      </c>
      <c r="AF26" s="11">
        <f t="shared" si="16"/>
        <v>0</v>
      </c>
      <c r="AG26" s="2"/>
      <c r="AH26" s="2"/>
      <c r="AI26" s="2" t="s">
        <v>19</v>
      </c>
      <c r="AJ26" s="2"/>
      <c r="AK26" s="6"/>
      <c r="AL26" s="19">
        <f t="shared" si="17"/>
        <v>21.312999999999999</v>
      </c>
    </row>
    <row r="27" spans="1:38" s="15" customFormat="1" ht="14" hidden="1">
      <c r="A27" s="13">
        <v>11</v>
      </c>
      <c r="B27" s="1" t="s">
        <v>97</v>
      </c>
      <c r="C27" s="9">
        <v>6446</v>
      </c>
      <c r="D27" s="1">
        <v>64</v>
      </c>
      <c r="E27" s="1" t="s">
        <v>98</v>
      </c>
      <c r="F27" s="61">
        <v>22.097000000000001</v>
      </c>
      <c r="G27" s="10"/>
      <c r="H27" s="3"/>
      <c r="I27" s="4">
        <f t="shared" si="4"/>
        <v>0</v>
      </c>
      <c r="J27" s="5"/>
      <c r="K27" s="5"/>
      <c r="L27" s="4">
        <f t="shared" si="5"/>
        <v>0</v>
      </c>
      <c r="M27" s="4">
        <f t="shared" si="6"/>
        <v>0</v>
      </c>
      <c r="N27" s="2" t="s">
        <v>19</v>
      </c>
      <c r="O27" s="4">
        <f t="shared" si="12"/>
        <v>0</v>
      </c>
      <c r="P27" s="11">
        <f t="shared" si="13"/>
        <v>0</v>
      </c>
      <c r="Q27" s="2"/>
      <c r="R27" s="2"/>
      <c r="S27" s="2" t="s">
        <v>19</v>
      </c>
      <c r="T27" s="2"/>
      <c r="U27" s="6"/>
      <c r="V27" s="19">
        <f t="shared" si="14"/>
        <v>22.097000000000001</v>
      </c>
      <c r="W27" s="10"/>
      <c r="X27" s="3"/>
      <c r="Y27" s="4">
        <f t="shared" si="7"/>
        <v>0</v>
      </c>
      <c r="Z27" s="5"/>
      <c r="AA27" s="5"/>
      <c r="AB27" s="4">
        <f t="shared" si="8"/>
        <v>0</v>
      </c>
      <c r="AC27" s="4">
        <f t="shared" si="9"/>
        <v>0</v>
      </c>
      <c r="AD27" s="2" t="s">
        <v>19</v>
      </c>
      <c r="AE27" s="4">
        <f t="shared" si="15"/>
        <v>0</v>
      </c>
      <c r="AF27" s="11">
        <f t="shared" si="16"/>
        <v>0</v>
      </c>
      <c r="AG27" s="2"/>
      <c r="AH27" s="2"/>
      <c r="AI27" s="2" t="s">
        <v>19</v>
      </c>
      <c r="AJ27" s="2"/>
      <c r="AK27" s="6"/>
      <c r="AL27" s="19">
        <f t="shared" si="17"/>
        <v>22.097000000000001</v>
      </c>
    </row>
    <row r="28" spans="1:38" s="15" customFormat="1" ht="14" hidden="1">
      <c r="A28" s="13">
        <v>12</v>
      </c>
      <c r="B28" s="1" t="s">
        <v>66</v>
      </c>
      <c r="C28" s="2">
        <v>3371</v>
      </c>
      <c r="D28" s="1">
        <v>43</v>
      </c>
      <c r="E28" s="1" t="s">
        <v>41</v>
      </c>
      <c r="F28" s="61">
        <v>21.911999999999999</v>
      </c>
      <c r="G28" s="2"/>
      <c r="H28" s="3"/>
      <c r="I28" s="4">
        <f t="shared" si="4"/>
        <v>0</v>
      </c>
      <c r="J28" s="5"/>
      <c r="K28" s="5"/>
      <c r="L28" s="4">
        <f t="shared" si="5"/>
        <v>0</v>
      </c>
      <c r="M28" s="4">
        <f t="shared" si="6"/>
        <v>0</v>
      </c>
      <c r="N28" s="2" t="s">
        <v>19</v>
      </c>
      <c r="O28" s="4">
        <f t="shared" si="12"/>
        <v>0</v>
      </c>
      <c r="P28" s="11">
        <f t="shared" si="13"/>
        <v>0</v>
      </c>
      <c r="Q28" s="2"/>
      <c r="R28" s="2"/>
      <c r="S28" s="2" t="s">
        <v>19</v>
      </c>
      <c r="T28" s="2"/>
      <c r="U28" s="6"/>
      <c r="V28" s="19">
        <f t="shared" si="14"/>
        <v>21.911999999999999</v>
      </c>
      <c r="W28" s="2"/>
      <c r="X28" s="3"/>
      <c r="Y28" s="4">
        <f t="shared" si="7"/>
        <v>0</v>
      </c>
      <c r="Z28" s="5"/>
      <c r="AA28" s="5"/>
      <c r="AB28" s="4">
        <f t="shared" si="8"/>
        <v>0</v>
      </c>
      <c r="AC28" s="4">
        <f t="shared" si="9"/>
        <v>0</v>
      </c>
      <c r="AD28" s="2" t="s">
        <v>19</v>
      </c>
      <c r="AE28" s="4">
        <f t="shared" si="15"/>
        <v>0</v>
      </c>
      <c r="AF28" s="11">
        <f t="shared" si="16"/>
        <v>0</v>
      </c>
      <c r="AG28" s="2"/>
      <c r="AH28" s="2"/>
      <c r="AI28" s="2" t="s">
        <v>19</v>
      </c>
      <c r="AJ28" s="2"/>
      <c r="AK28" s="6"/>
      <c r="AL28" s="19">
        <f t="shared" si="17"/>
        <v>21.911999999999999</v>
      </c>
    </row>
    <row r="29" spans="1:38" s="15" customFormat="1" ht="14" hidden="1">
      <c r="A29" s="13">
        <v>13</v>
      </c>
      <c r="B29" s="1" t="s">
        <v>101</v>
      </c>
      <c r="C29" s="9" t="s">
        <v>102</v>
      </c>
      <c r="D29" s="1">
        <v>21</v>
      </c>
      <c r="E29" s="1" t="s">
        <v>103</v>
      </c>
      <c r="F29" s="61">
        <v>22.19</v>
      </c>
      <c r="G29" s="10"/>
      <c r="H29" s="3"/>
      <c r="I29" s="4">
        <f t="shared" si="4"/>
        <v>0</v>
      </c>
      <c r="J29" s="5"/>
      <c r="K29" s="5"/>
      <c r="L29" s="4">
        <f t="shared" si="5"/>
        <v>0</v>
      </c>
      <c r="M29" s="4">
        <f t="shared" si="6"/>
        <v>0</v>
      </c>
      <c r="N29" s="2" t="s">
        <v>19</v>
      </c>
      <c r="O29" s="4">
        <f t="shared" si="12"/>
        <v>0</v>
      </c>
      <c r="P29" s="11">
        <f t="shared" si="13"/>
        <v>0</v>
      </c>
      <c r="Q29" s="2"/>
      <c r="R29" s="2"/>
      <c r="S29" s="2" t="s">
        <v>19</v>
      </c>
      <c r="T29" s="2"/>
      <c r="U29" s="6"/>
      <c r="V29" s="19">
        <f t="shared" si="14"/>
        <v>22.19</v>
      </c>
      <c r="W29" s="10"/>
      <c r="X29" s="3"/>
      <c r="Y29" s="4">
        <f t="shared" si="7"/>
        <v>0</v>
      </c>
      <c r="Z29" s="5"/>
      <c r="AA29" s="5"/>
      <c r="AB29" s="4">
        <f t="shared" si="8"/>
        <v>0</v>
      </c>
      <c r="AC29" s="4">
        <f t="shared" si="9"/>
        <v>0</v>
      </c>
      <c r="AD29" s="2" t="s">
        <v>19</v>
      </c>
      <c r="AE29" s="4">
        <f t="shared" si="15"/>
        <v>0</v>
      </c>
      <c r="AF29" s="11">
        <f t="shared" si="16"/>
        <v>0</v>
      </c>
      <c r="AG29" s="2"/>
      <c r="AH29" s="2"/>
      <c r="AI29" s="2" t="s">
        <v>19</v>
      </c>
      <c r="AJ29" s="2"/>
      <c r="AK29" s="6"/>
      <c r="AL29" s="19">
        <f t="shared" si="17"/>
        <v>22.19</v>
      </c>
    </row>
    <row r="30" spans="1:38" s="15" customFormat="1" ht="14">
      <c r="A30" s="13">
        <v>3</v>
      </c>
      <c r="B30" s="1" t="s">
        <v>97</v>
      </c>
      <c r="C30" s="2">
        <v>6446</v>
      </c>
      <c r="D30" s="1">
        <v>64</v>
      </c>
      <c r="E30" s="1" t="s">
        <v>28</v>
      </c>
      <c r="F30" s="61">
        <v>22.097000000000001</v>
      </c>
      <c r="G30" s="10">
        <v>25.456</v>
      </c>
      <c r="H30" s="3">
        <v>3</v>
      </c>
      <c r="I30" s="4">
        <f t="shared" si="4"/>
        <v>3</v>
      </c>
      <c r="J30" s="5">
        <v>3</v>
      </c>
      <c r="K30" s="5">
        <v>3</v>
      </c>
      <c r="L30" s="4">
        <f t="shared" si="5"/>
        <v>6</v>
      </c>
      <c r="M30" s="4">
        <f t="shared" si="6"/>
        <v>6</v>
      </c>
      <c r="N30" s="2" t="s">
        <v>19</v>
      </c>
      <c r="O30" s="4">
        <f t="shared" si="12"/>
        <v>15</v>
      </c>
      <c r="P30" s="11">
        <f t="shared" si="13"/>
        <v>15</v>
      </c>
      <c r="Q30" s="10">
        <v>22.863</v>
      </c>
      <c r="R30" s="10">
        <v>22.765000000000001</v>
      </c>
      <c r="S30" s="2" t="s">
        <v>19</v>
      </c>
      <c r="T30" s="2"/>
      <c r="U30" s="6"/>
      <c r="V30" s="19">
        <f t="shared" si="14"/>
        <v>22.097000000000001</v>
      </c>
      <c r="W30" s="10"/>
      <c r="X30" s="3"/>
      <c r="Y30" s="4">
        <f t="shared" si="7"/>
        <v>0</v>
      </c>
      <c r="Z30" s="5"/>
      <c r="AA30" s="5"/>
      <c r="AB30" s="4">
        <f t="shared" si="8"/>
        <v>0</v>
      </c>
      <c r="AC30" s="4">
        <f t="shared" si="9"/>
        <v>0</v>
      </c>
      <c r="AD30" s="2" t="s">
        <v>19</v>
      </c>
      <c r="AE30" s="4">
        <f t="shared" si="15"/>
        <v>0</v>
      </c>
      <c r="AF30" s="11">
        <f t="shared" si="16"/>
        <v>15</v>
      </c>
      <c r="AG30" s="10"/>
      <c r="AH30" s="10"/>
      <c r="AI30" s="2" t="s">
        <v>19</v>
      </c>
      <c r="AJ30" s="2"/>
      <c r="AK30" s="6"/>
      <c r="AL30" s="19">
        <f t="shared" si="17"/>
        <v>22.097000000000001</v>
      </c>
    </row>
    <row r="31" spans="1:38" s="15" customFormat="1" ht="14">
      <c r="A31" s="13">
        <v>4</v>
      </c>
      <c r="B31" s="1" t="s">
        <v>24</v>
      </c>
      <c r="C31" s="9">
        <v>5902</v>
      </c>
      <c r="D31" s="1">
        <v>3</v>
      </c>
      <c r="E31" s="1" t="s">
        <v>25</v>
      </c>
      <c r="F31" s="61">
        <v>21.59</v>
      </c>
      <c r="G31" s="10"/>
      <c r="H31" s="3"/>
      <c r="I31" s="4">
        <f t="shared" si="4"/>
        <v>0</v>
      </c>
      <c r="J31" s="5"/>
      <c r="K31" s="5"/>
      <c r="L31" s="4">
        <f t="shared" si="5"/>
        <v>0</v>
      </c>
      <c r="M31" s="4">
        <f t="shared" si="6"/>
        <v>0</v>
      </c>
      <c r="N31" s="2" t="s">
        <v>19</v>
      </c>
      <c r="O31" s="4">
        <f t="shared" si="12"/>
        <v>0</v>
      </c>
      <c r="P31" s="11">
        <f t="shared" si="13"/>
        <v>0</v>
      </c>
      <c r="Q31" s="10"/>
      <c r="R31" s="10"/>
      <c r="S31" s="2" t="s">
        <v>19</v>
      </c>
      <c r="T31" s="2"/>
      <c r="U31" s="6"/>
      <c r="V31" s="19">
        <f t="shared" si="14"/>
        <v>21.59</v>
      </c>
      <c r="W31" s="10">
        <v>22.41</v>
      </c>
      <c r="X31" s="3">
        <v>1</v>
      </c>
      <c r="Y31" s="4">
        <f t="shared" si="7"/>
        <v>4</v>
      </c>
      <c r="Z31" s="5">
        <v>2</v>
      </c>
      <c r="AA31" s="5">
        <v>4</v>
      </c>
      <c r="AB31" s="4">
        <f t="shared" si="8"/>
        <v>6</v>
      </c>
      <c r="AC31" s="4">
        <f t="shared" si="9"/>
        <v>2</v>
      </c>
      <c r="AD31" s="2" t="s">
        <v>19</v>
      </c>
      <c r="AE31" s="4">
        <f t="shared" si="15"/>
        <v>12</v>
      </c>
      <c r="AF31" s="11">
        <f t="shared" si="16"/>
        <v>12</v>
      </c>
      <c r="AG31" s="10">
        <v>23.039000000000001</v>
      </c>
      <c r="AH31" s="10">
        <v>23.007999999999999</v>
      </c>
      <c r="AI31" s="2" t="s">
        <v>19</v>
      </c>
      <c r="AJ31" s="2"/>
      <c r="AK31" s="6"/>
      <c r="AL31" s="19">
        <f t="shared" si="17"/>
        <v>21.59</v>
      </c>
    </row>
    <row r="32" spans="1:38" s="15" customFormat="1" ht="14">
      <c r="A32" s="13">
        <v>5</v>
      </c>
      <c r="B32" s="1" t="s">
        <v>142</v>
      </c>
      <c r="C32" s="2">
        <v>4814</v>
      </c>
      <c r="D32" s="1">
        <v>337</v>
      </c>
      <c r="E32" s="1" t="s">
        <v>143</v>
      </c>
      <c r="F32" s="61">
        <v>99.998999999999995</v>
      </c>
      <c r="G32" s="10">
        <v>23.018000000000001</v>
      </c>
      <c r="H32" s="3"/>
      <c r="I32" s="2"/>
      <c r="J32" s="5"/>
      <c r="K32" s="5"/>
      <c r="L32" s="2"/>
      <c r="M32" s="2"/>
      <c r="N32" s="2" t="s">
        <v>42</v>
      </c>
      <c r="O32" s="4">
        <f t="shared" si="12"/>
        <v>0</v>
      </c>
      <c r="P32" s="11">
        <f t="shared" si="13"/>
        <v>0</v>
      </c>
      <c r="Q32" s="2">
        <v>21.689</v>
      </c>
      <c r="R32" s="2">
        <v>21.853000000000002</v>
      </c>
      <c r="S32" s="2" t="s">
        <v>19</v>
      </c>
      <c r="T32" s="8" t="s">
        <v>95</v>
      </c>
      <c r="U32" s="6"/>
      <c r="V32" s="19">
        <f t="shared" si="14"/>
        <v>21.689</v>
      </c>
      <c r="W32" s="10">
        <v>24.684999999999999</v>
      </c>
      <c r="X32" s="3">
        <v>3</v>
      </c>
      <c r="Y32" s="4">
        <f t="shared" si="7"/>
        <v>2</v>
      </c>
      <c r="Z32" s="5">
        <v>4</v>
      </c>
      <c r="AA32" s="5">
        <v>3</v>
      </c>
      <c r="AB32" s="4">
        <f t="shared" si="8"/>
        <v>2</v>
      </c>
      <c r="AC32" s="4">
        <f t="shared" si="9"/>
        <v>4</v>
      </c>
      <c r="AD32" s="2" t="s">
        <v>19</v>
      </c>
      <c r="AE32" s="4">
        <f t="shared" si="15"/>
        <v>8</v>
      </c>
      <c r="AF32" s="11">
        <f t="shared" si="16"/>
        <v>8</v>
      </c>
      <c r="AG32" s="2">
        <v>23.945</v>
      </c>
      <c r="AH32" s="2">
        <v>23.747</v>
      </c>
      <c r="AI32" s="2" t="s">
        <v>19</v>
      </c>
      <c r="AJ32" s="2"/>
      <c r="AK32" s="6"/>
      <c r="AL32" s="19">
        <f t="shared" si="17"/>
        <v>21.689</v>
      </c>
    </row>
    <row r="33" spans="1:38" s="15" customFormat="1" ht="14">
      <c r="A33" s="13">
        <v>6</v>
      </c>
      <c r="B33" s="1" t="s">
        <v>117</v>
      </c>
      <c r="C33" s="2">
        <v>36087</v>
      </c>
      <c r="D33" s="1">
        <v>50</v>
      </c>
      <c r="E33" s="1" t="s">
        <v>39</v>
      </c>
      <c r="F33" s="61">
        <v>21.835999999999999</v>
      </c>
      <c r="G33" s="2"/>
      <c r="H33" s="3"/>
      <c r="I33" s="4">
        <f>IF(AND(J$199&gt;4,H33=1),6)+IF(AND(J$199&gt;4,H33=2),4)+IF(AND(J$199&gt;4,H33=3),3)+IF(AND(J$199&gt;4,H33=4),2)+IF(AND(J$199&gt;4,H33=5),1)+IF(AND(J$199&gt;4,H33&gt;5),1)+IF(AND(J$199=4,H33=1),4)+IF(AND(J$199=4,H33=2),3)+IF(AND(J$199=4,H33=3),2)+IF(AND(J$199=4,H33=4),1)+IF(AND(J$199=3,H33=1),3)+IF(AND(J$199=3,H33=2),2)+IF(AND(J$199=3,H33=3),1)+IF(AND(J$199=2,H33=1),2)+IF(AND(J$199=2,H33=2),1)+IF(AND(J$199=1,H33=1),1)</f>
        <v>0</v>
      </c>
      <c r="J33" s="5">
        <v>4</v>
      </c>
      <c r="K33" s="5"/>
      <c r="L33" s="4">
        <f>IF(AND(J$199&gt;4,J33=1),12)+IF(AND(J$199&gt;4,J33=2),8)+IF(AND(J$199&gt;4,J33=3),6)+IF(AND(J$199&gt;4,J33=4),5)+IF(AND(J$199&gt;4,J33=5),4)+IF(AND(J$199&gt;4,J33=6),3)+IF(AND(J$199&gt;4,J33=7),2)+IF(AND(J$199&gt;4,J33&gt;7),1)+IF(AND(J$199=4,J33=1),8)+IF(AND(J$199=4,J33=2),6)+IF(AND(J$199=4,J33=3),4)+IF(AND(J$199=4,J33=4),2)+IF(AND(J$199=3,J33=1),6)+IF(AND(J$199=3,J33=2),4)+IF(AND(J$199=3,J33=3),2)+IF(AND(J$199=2,J33=1),4)+IF(AND(J$199=2,J33=2),2)+IF(AND(J$199=1,J33=1),2)</f>
        <v>5</v>
      </c>
      <c r="M33" s="4">
        <f>IF(AND(J$199&gt;4,K33=1),12)+IF(AND(J$199&gt;4,K33=2),8)+IF(AND(J$199&gt;4,K33=3),6)+IF(AND(J$199&gt;4,K33=4),5)+IF(AND(J$199&gt;4,K33=5),4)+IF(AND(J$199&gt;4,K33=6),3)+IF(AND(J$199&gt;4,K33=7),2)+IF(AND(J$199&gt;4,K33&gt;7),1)+IF(AND(J$199=4,K33=1),8)+IF(AND(J$199=4,K33=2),6)+IF(AND(J$199=4,K33=3),4)+IF(AND(J$199=4,K33=4),2)+IF(AND(J$199=3,K33=1),6)+IF(AND(J$199=3,K33=2),4)+IF(AND(J$199=3,K33=3),2)+IF(AND(J$199=2,K33=1),4)+IF(AND(J$199=2,K33=2),2)+IF(AND(J$199=1,K33=1),2)</f>
        <v>0</v>
      </c>
      <c r="N33" s="2" t="s">
        <v>19</v>
      </c>
      <c r="O33" s="4">
        <f t="shared" si="12"/>
        <v>5</v>
      </c>
      <c r="P33" s="11">
        <f t="shared" si="13"/>
        <v>5</v>
      </c>
      <c r="Q33" s="2">
        <v>22.102</v>
      </c>
      <c r="R33" s="2"/>
      <c r="S33" s="2" t="s">
        <v>19</v>
      </c>
      <c r="T33" s="6"/>
      <c r="U33" s="6"/>
      <c r="V33" s="19">
        <f t="shared" si="14"/>
        <v>21.835999999999999</v>
      </c>
      <c r="W33" s="2"/>
      <c r="X33" s="3"/>
      <c r="Y33" s="4">
        <f t="shared" si="7"/>
        <v>0</v>
      </c>
      <c r="Z33" s="5"/>
      <c r="AA33" s="5"/>
      <c r="AB33" s="4">
        <f t="shared" si="8"/>
        <v>0</v>
      </c>
      <c r="AC33" s="4">
        <f t="shared" si="9"/>
        <v>0</v>
      </c>
      <c r="AD33" s="2" t="s">
        <v>19</v>
      </c>
      <c r="AE33" s="4">
        <f t="shared" si="15"/>
        <v>0</v>
      </c>
      <c r="AF33" s="11">
        <f t="shared" si="16"/>
        <v>5</v>
      </c>
      <c r="AG33" s="2"/>
      <c r="AH33" s="2"/>
      <c r="AI33" s="2" t="s">
        <v>19</v>
      </c>
      <c r="AJ33" s="2"/>
      <c r="AK33" s="6"/>
      <c r="AL33" s="19">
        <f t="shared" si="17"/>
        <v>21.835999999999999</v>
      </c>
    </row>
    <row r="34" spans="1:38" s="15" customFormat="1" ht="14" hidden="1">
      <c r="A34" s="13">
        <v>18</v>
      </c>
      <c r="B34" s="1" t="s">
        <v>59</v>
      </c>
      <c r="C34" s="2">
        <v>21368</v>
      </c>
      <c r="D34" s="1">
        <v>63</v>
      </c>
      <c r="E34" s="1" t="s">
        <v>112</v>
      </c>
      <c r="F34" s="61">
        <v>22.562999999999999</v>
      </c>
      <c r="G34" s="2"/>
      <c r="H34" s="3"/>
      <c r="I34" s="4">
        <f>IF(AND(J$199&gt;4,H34=1),6)+IF(AND(J$199&gt;4,H34=2),4)+IF(AND(J$199&gt;4,H34=3),3)+IF(AND(J$199&gt;4,H34=4),2)+IF(AND(J$199&gt;4,H34=5),1)+IF(AND(J$199&gt;4,H34&gt;5),1)+IF(AND(J$199=4,H34=1),4)+IF(AND(J$199=4,H34=2),3)+IF(AND(J$199=4,H34=3),2)+IF(AND(J$199=4,H34=4),1)+IF(AND(J$199=3,H34=1),3)+IF(AND(J$199=3,H34=2),2)+IF(AND(J$199=3,H34=3),1)+IF(AND(J$199=2,H34=1),2)+IF(AND(J$199=2,H34=2),1)+IF(AND(J$199=1,H34=1),1)</f>
        <v>0</v>
      </c>
      <c r="J34" s="5"/>
      <c r="K34" s="5"/>
      <c r="L34" s="4">
        <f>IF(AND(J$199&gt;4,J34=1),12)+IF(AND(J$199&gt;4,J34=2),8)+IF(AND(J$199&gt;4,J34=3),6)+IF(AND(J$199&gt;4,J34=4),5)+IF(AND(J$199&gt;4,J34=5),4)+IF(AND(J$199&gt;4,J34=6),3)+IF(AND(J$199&gt;4,J34=7),2)+IF(AND(J$199&gt;4,J34&gt;7),1)+IF(AND(J$199=4,J34=1),8)+IF(AND(J$199=4,J34=2),6)+IF(AND(J$199=4,J34=3),4)+IF(AND(J$199=4,J34=4),2)+IF(AND(J$199=3,J34=1),6)+IF(AND(J$199=3,J34=2),4)+IF(AND(J$199=3,J34=3),2)+IF(AND(J$199=2,J34=1),4)+IF(AND(J$199=2,J34=2),2)+IF(AND(J$199=1,J34=1),2)</f>
        <v>0</v>
      </c>
      <c r="M34" s="4">
        <f>IF(AND(J$199&gt;4,K34=1),12)+IF(AND(J$199&gt;4,K34=2),8)+IF(AND(J$199&gt;4,K34=3),6)+IF(AND(J$199&gt;4,K34=4),5)+IF(AND(J$199&gt;4,K34=5),4)+IF(AND(J$199&gt;4,K34=6),3)+IF(AND(J$199&gt;4,K34=7),2)+IF(AND(J$199&gt;4,K34&gt;7),1)+IF(AND(J$199=4,K34=1),8)+IF(AND(J$199=4,K34=2),6)+IF(AND(J$199=4,K34=3),4)+IF(AND(J$199=4,K34=4),2)+IF(AND(J$199=3,K34=1),6)+IF(AND(J$199=3,K34=2),4)+IF(AND(J$199=3,K34=3),2)+IF(AND(J$199=2,K34=1),4)+IF(AND(J$199=2,K34=2),2)+IF(AND(J$199=1,K34=1),2)</f>
        <v>0</v>
      </c>
      <c r="N34" s="2" t="s">
        <v>19</v>
      </c>
      <c r="O34" s="4">
        <f t="shared" si="12"/>
        <v>0</v>
      </c>
      <c r="P34" s="11">
        <f t="shared" si="13"/>
        <v>0</v>
      </c>
      <c r="Q34" s="2"/>
      <c r="R34" s="2"/>
      <c r="S34" s="2" t="s">
        <v>19</v>
      </c>
      <c r="T34" s="6"/>
      <c r="U34" s="6"/>
      <c r="V34" s="19">
        <f t="shared" si="14"/>
        <v>22.562999999999999</v>
      </c>
      <c r="W34" s="2"/>
      <c r="X34" s="3"/>
      <c r="Y34" s="4">
        <f t="shared" si="7"/>
        <v>0</v>
      </c>
      <c r="Z34" s="5"/>
      <c r="AA34" s="5"/>
      <c r="AB34" s="4">
        <f t="shared" si="8"/>
        <v>0</v>
      </c>
      <c r="AC34" s="4">
        <f t="shared" si="9"/>
        <v>0</v>
      </c>
      <c r="AD34" s="2" t="s">
        <v>19</v>
      </c>
      <c r="AE34" s="4">
        <f t="shared" si="15"/>
        <v>0</v>
      </c>
      <c r="AF34" s="11">
        <f t="shared" si="16"/>
        <v>0</v>
      </c>
      <c r="AG34" s="2"/>
      <c r="AH34" s="2"/>
      <c r="AI34" s="2" t="s">
        <v>19</v>
      </c>
      <c r="AJ34" s="2"/>
      <c r="AK34" s="6"/>
      <c r="AL34" s="19">
        <f t="shared" si="17"/>
        <v>22.562999999999999</v>
      </c>
    </row>
    <row r="35" spans="1:38" s="15" customFormat="1" ht="14">
      <c r="A35" s="13">
        <v>7</v>
      </c>
      <c r="B35" s="1" t="s">
        <v>120</v>
      </c>
      <c r="C35" s="2">
        <v>36145</v>
      </c>
      <c r="D35" s="1">
        <v>76</v>
      </c>
      <c r="E35" s="1" t="s">
        <v>133</v>
      </c>
      <c r="F35" s="61">
        <v>22.038</v>
      </c>
      <c r="G35" s="2">
        <v>22.300999999999998</v>
      </c>
      <c r="H35" s="3">
        <v>2</v>
      </c>
      <c r="I35" s="4">
        <f>IF(AND(J$199&gt;4,H35=1),6)+IF(AND(J$199&gt;4,H35=2),4)+IF(AND(J$199&gt;4,H35=3),3)+IF(AND(J$199&gt;4,H35=4),2)+IF(AND(J$199&gt;4,H35=5),1)+IF(AND(J$199&gt;4,H35&gt;5),1)+IF(AND(J$199=4,H35=1),4)+IF(AND(J$199=4,H35=2),3)+IF(AND(J$199=4,H35=3),2)+IF(AND(J$199=4,H35=4),1)+IF(AND(J$199=3,H35=1),3)+IF(AND(J$199=3,H35=2),2)+IF(AND(J$199=3,H35=3),1)+IF(AND(J$199=2,H35=1),2)+IF(AND(J$199=2,H35=2),1)+IF(AND(J$199=1,H35=1),1)</f>
        <v>4</v>
      </c>
      <c r="J35" s="5"/>
      <c r="K35" s="5"/>
      <c r="L35" s="4">
        <f>IF(AND(J$199&gt;4,J35=1),12)+IF(AND(J$199&gt;4,J35=2),8)+IF(AND(J$199&gt;4,J35=3),6)+IF(AND(J$199&gt;4,J35=4),5)+IF(AND(J$199&gt;4,J35=5),4)+IF(AND(J$199&gt;4,J35=6),3)+IF(AND(J$199&gt;4,J35=7),2)+IF(AND(J$199&gt;4,J35&gt;7),1)+IF(AND(J$199=4,J35=1),8)+IF(AND(J$199=4,J35=2),6)+IF(AND(J$199=4,J35=3),4)+IF(AND(J$199=4,J35=4),2)+IF(AND(J$199=3,J35=1),6)+IF(AND(J$199=3,J35=2),4)+IF(AND(J$199=3,J35=3),2)+IF(AND(J$199=2,J35=1),4)+IF(AND(J$199=2,J35=2),2)+IF(AND(J$199=1,J35=1),2)</f>
        <v>0</v>
      </c>
      <c r="M35" s="4">
        <f>IF(AND(J$199&gt;4,K35=1),12)+IF(AND(J$199&gt;4,K35=2),8)+IF(AND(J$199&gt;4,K35=3),6)+IF(AND(J$199&gt;4,K35=4),5)+IF(AND(J$199&gt;4,K35=5),4)+IF(AND(J$199&gt;4,K35=6),3)+IF(AND(J$199&gt;4,K35=7),2)+IF(AND(J$199&gt;4,K35&gt;7),1)+IF(AND(J$199=4,K35=1),8)+IF(AND(J$199=4,K35=2),6)+IF(AND(J$199=4,K35=3),4)+IF(AND(J$199=4,K35=4),2)+IF(AND(J$199=3,K35=1),6)+IF(AND(J$199=3,K35=2),4)+IF(AND(J$199=3,K35=3),2)+IF(AND(J$199=2,K35=1),4)+IF(AND(J$199=2,K35=2),2)+IF(AND(J$199=1,K35=1),2)</f>
        <v>0</v>
      </c>
      <c r="N35" s="2" t="s">
        <v>19</v>
      </c>
      <c r="O35" s="4">
        <f t="shared" si="12"/>
        <v>4</v>
      </c>
      <c r="P35" s="11">
        <f t="shared" si="13"/>
        <v>4</v>
      </c>
      <c r="Q35" s="10">
        <v>20.71</v>
      </c>
      <c r="R35" s="2"/>
      <c r="S35" s="2" t="s">
        <v>19</v>
      </c>
      <c r="T35" s="8" t="s">
        <v>152</v>
      </c>
      <c r="U35" s="6"/>
      <c r="V35" s="19">
        <f t="shared" si="14"/>
        <v>20.71</v>
      </c>
      <c r="W35" s="2"/>
      <c r="X35" s="3"/>
      <c r="Y35" s="4">
        <f t="shared" si="7"/>
        <v>0</v>
      </c>
      <c r="Z35" s="5"/>
      <c r="AA35" s="5"/>
      <c r="AB35" s="4">
        <f t="shared" si="8"/>
        <v>0</v>
      </c>
      <c r="AC35" s="4">
        <f t="shared" si="9"/>
        <v>0</v>
      </c>
      <c r="AD35" s="2" t="s">
        <v>19</v>
      </c>
      <c r="AE35" s="4">
        <f t="shared" si="15"/>
        <v>0</v>
      </c>
      <c r="AF35" s="11">
        <f t="shared" si="16"/>
        <v>4</v>
      </c>
      <c r="AG35" s="10"/>
      <c r="AH35" s="2"/>
      <c r="AI35" s="2" t="s">
        <v>19</v>
      </c>
      <c r="AJ35" s="62" t="s">
        <v>154</v>
      </c>
      <c r="AK35" s="6"/>
      <c r="AL35" s="19">
        <f t="shared" si="17"/>
        <v>20.71</v>
      </c>
    </row>
    <row r="36" spans="1:38" s="15" customFormat="1" ht="14">
      <c r="B36" s="22">
        <v>7</v>
      </c>
      <c r="C36" s="2"/>
      <c r="D36" s="14"/>
      <c r="E36" s="1"/>
      <c r="F36" s="61"/>
      <c r="G36" s="2"/>
      <c r="H36" s="7"/>
      <c r="I36" s="4"/>
      <c r="J36" s="2"/>
      <c r="K36" s="2"/>
      <c r="L36" s="4"/>
      <c r="M36" s="4"/>
      <c r="N36" s="2"/>
      <c r="O36" s="4"/>
      <c r="P36" s="11"/>
      <c r="Q36" s="2"/>
      <c r="R36" s="2"/>
      <c r="S36" s="2"/>
      <c r="T36" s="2"/>
      <c r="U36" s="6"/>
      <c r="V36" s="19"/>
      <c r="W36" s="2"/>
      <c r="X36" s="7"/>
      <c r="Y36" s="4"/>
      <c r="Z36" s="2"/>
      <c r="AA36" s="2"/>
      <c r="AB36" s="4"/>
      <c r="AC36" s="4"/>
      <c r="AD36" s="2"/>
      <c r="AE36" s="4"/>
      <c r="AF36" s="11">
        <f t="shared" ref="AF36:AF80" si="18">P36+AE36</f>
        <v>0</v>
      </c>
      <c r="AG36" s="2"/>
      <c r="AH36" s="2"/>
      <c r="AI36" s="2"/>
      <c r="AJ36" s="2"/>
      <c r="AK36" s="6"/>
      <c r="AL36" s="19"/>
    </row>
    <row r="37" spans="1:38" s="15" customFormat="1" ht="14">
      <c r="A37" s="21"/>
      <c r="B37" s="23" t="s">
        <v>27</v>
      </c>
      <c r="C37" s="24"/>
      <c r="D37" s="25"/>
      <c r="E37" s="25"/>
      <c r="F37" s="61"/>
      <c r="G37" s="18"/>
      <c r="H37" s="11"/>
      <c r="I37" s="18"/>
      <c r="J37" s="18"/>
      <c r="K37" s="18"/>
      <c r="L37" s="18"/>
      <c r="M37" s="18"/>
      <c r="N37" s="18"/>
      <c r="O37" s="11"/>
      <c r="P37" s="11"/>
      <c r="Q37" s="18"/>
      <c r="R37" s="18"/>
      <c r="S37" s="18"/>
      <c r="T37" s="18"/>
      <c r="U37" s="12"/>
      <c r="V37" s="19"/>
      <c r="W37" s="18"/>
      <c r="X37" s="11"/>
      <c r="Y37" s="18"/>
      <c r="Z37" s="18"/>
      <c r="AA37" s="18"/>
      <c r="AB37" s="18"/>
      <c r="AC37" s="18"/>
      <c r="AD37" s="18"/>
      <c r="AE37" s="11"/>
      <c r="AF37" s="11">
        <f t="shared" si="18"/>
        <v>0</v>
      </c>
      <c r="AG37" s="18"/>
      <c r="AH37" s="18"/>
      <c r="AI37" s="18"/>
      <c r="AJ37" s="18"/>
      <c r="AK37" s="12"/>
      <c r="AL37" s="19"/>
    </row>
    <row r="38" spans="1:38" s="15" customFormat="1" ht="14">
      <c r="A38" s="13">
        <v>1</v>
      </c>
      <c r="B38" s="1" t="s">
        <v>110</v>
      </c>
      <c r="C38" s="2">
        <v>10709</v>
      </c>
      <c r="D38" s="1">
        <v>1</v>
      </c>
      <c r="E38" s="1" t="s">
        <v>39</v>
      </c>
      <c r="F38" s="61">
        <v>24.959</v>
      </c>
      <c r="G38" s="2">
        <v>25.72</v>
      </c>
      <c r="H38" s="3">
        <v>2</v>
      </c>
      <c r="I38" s="4">
        <f>IF(AND(J$200&gt;4,H38=1),6)+IF(AND(J$200&gt;4,H38=2),4)+IF(AND(J$200&gt;4,H38=3),3)+IF(AND(J$200&gt;4,H38=4),2)+IF(AND(J$200&gt;4,H38=5),1)+IF(AND(J$200&gt;4,H38&gt;5),1)+IF(AND(J$200=4,H38=1),4)+IF(AND(J$200=4,H38=2),3)+IF(AND(J$200=4,H38=3),2)+IF(AND(J$200=4,H38=4),1)+IF(AND(J$200=3,H38=1),3)+IF(AND(J$200=3,H38=2),2)+IF(AND(J$200=3,H38=3),1)+IF(AND(J$200=2,H38=1),2)+IF(AND(J$200=2,H38=2),1)+IF(AND(J$200=1,H38=1),1)</f>
        <v>3</v>
      </c>
      <c r="J38" s="5">
        <v>1</v>
      </c>
      <c r="K38" s="5">
        <v>1</v>
      </c>
      <c r="L38" s="4">
        <f>IF(AND(J$200&gt;4,J38=1),12)+IF(AND(J$200&gt;4,J38=2),8)+IF(AND(J$200&gt;4,J38=3),6)+IF(AND(J$200&gt;4,J38=4),5)+IF(AND(J$200&gt;4,J38=5),4)+IF(AND(J$200&gt;4,J38=6),3)+IF(AND(J$200&gt;4,J38=7),2)+IF(AND(J$200&gt;4,J38&gt;7),1)+IF(AND(J$200=4,J38=1),8)+IF(AND(J$200=4,J38=2),6)+IF(AND(J$200=4,J38=3),4)+IF(AND(J$200=4,J38=4),2)+IF(AND(J$200=3,J38=1),6)+IF(AND(J$200=3,J38=2),4)+IF(AND(J$200=3,J38=3),2)+IF(AND(J$200=2,J38=1),4)+IF(AND(J$200=2,J38=2),2)+IF(AND(J$200=1,J38=1),2)</f>
        <v>8</v>
      </c>
      <c r="M38" s="4">
        <f>IF(AND(J$200&gt;4,K38=1),12)+IF(AND(J$200&gt;4,K38=2),8)+IF(AND(J$200&gt;4,K38=3),6)+IF(AND(J$200&gt;4,K38=4),5)+IF(AND(J$200&gt;4,K38=5),4)+IF(AND(J$200&gt;4,K38=6),3)+IF(AND(J$200&gt;4,K38=7),2)+IF(AND(J$200&gt;4,K38&gt;7),1)+IF(AND(J$200=4,K38=1),8)+IF(AND(J$200=4,K38=2),6)+IF(AND(J$200=4,K38=3),4)+IF(AND(J$200=4,K38=4),2)+IF(AND(J$200=3,K38=1),6)+IF(AND(J$200=3,K38=2),4)+IF(AND(J$200=3,K38=3),2)+IF(AND(J$200=2,K38=1),4)+IF(AND(J$200=2,K38=2),2)+IF(AND(J$200=1,K38=1),2)</f>
        <v>8</v>
      </c>
      <c r="N38" s="2" t="s">
        <v>20</v>
      </c>
      <c r="O38" s="4">
        <f t="shared" ref="O38:O43" si="19">+I38+L38+M38+U38</f>
        <v>19</v>
      </c>
      <c r="P38" s="11">
        <f t="shared" ref="P38:P43" si="20">O38</f>
        <v>19</v>
      </c>
      <c r="Q38" s="2">
        <v>25.61</v>
      </c>
      <c r="R38" s="2">
        <v>25.587</v>
      </c>
      <c r="S38" s="2" t="s">
        <v>20</v>
      </c>
      <c r="T38" s="2"/>
      <c r="U38" s="6"/>
      <c r="V38" s="19">
        <f>MIN(F38,G38,Q38,R38)</f>
        <v>24.959</v>
      </c>
      <c r="W38" s="2">
        <v>24.454000000000001</v>
      </c>
      <c r="X38" s="3">
        <v>1</v>
      </c>
      <c r="Y38" s="4">
        <f t="shared" ref="Y38:Y43" si="21">IF(AND(Z$200&gt;4,X38=1),6)+IF(AND(Z$200&gt;4,X38=2),4)+IF(AND(Z$200&gt;4,X38=3),3)+IF(AND(Z$200&gt;4,X38=4),2)+IF(AND(Z$200&gt;4,X38=5),1)+IF(AND(Z$200&gt;4,X38&gt;5),1)+IF(AND(Z$200=4,X38=1),4)+IF(AND(Z$200=4,X38=2),3)+IF(AND(Z$200=4,X38=3),2)+IF(AND(Z$200=4,X38=4),1)+IF(AND(Z$200=3,X38=1),3)+IF(AND(Z$200=3,X38=2),2)+IF(AND(Z$200=3,X38=3),1)+IF(AND(Z$200=2,X38=1),2)+IF(AND(Z$200=2,X38=2),1)+IF(AND(Z$200=1,X38=1),1)</f>
        <v>4</v>
      </c>
      <c r="Z38" s="5">
        <v>1</v>
      </c>
      <c r="AA38" s="5">
        <v>2</v>
      </c>
      <c r="AB38" s="4">
        <f t="shared" ref="AB38:AB43" si="22">IF(AND(Z$200&gt;4,Z38=1),12)+IF(AND(Z$200&gt;4,Z38=2),8)+IF(AND(Z$200&gt;4,Z38=3),6)+IF(AND(Z$200&gt;4,Z38=4),5)+IF(AND(Z$200&gt;4,Z38=5),4)+IF(AND(Z$200&gt;4,Z38=6),3)+IF(AND(Z$200&gt;4,Z38=7),2)+IF(AND(Z$200&gt;4,Z38&gt;7),1)+IF(AND(Z$200=4,Z38=1),8)+IF(AND(Z$200=4,Z38=2),6)+IF(AND(Z$200=4,Z38=3),4)+IF(AND(Z$200=4,Z38=4),2)+IF(AND(Z$200=3,Z38=1),6)+IF(AND(Z$200=3,Z38=2),4)+IF(AND(Z$200=3,Z38=3),2)+IF(AND(Z$200=2,Z38=1),4)+IF(AND(Z$200=2,Z38=2),2)+IF(AND(Z$200=1,Z38=1),2)</f>
        <v>8</v>
      </c>
      <c r="AC38" s="4">
        <f t="shared" ref="AC38:AC43" si="23">IF(AND(Z$200&gt;4,AA38=1),12)+IF(AND(Z$200&gt;4,AA38=2),8)+IF(AND(Z$200&gt;4,AA38=3),6)+IF(AND(Z$200&gt;4,AA38=4),5)+IF(AND(Z$200&gt;4,AA38=5),4)+IF(AND(Z$200&gt;4,AA38=6),3)+IF(AND(Z$200&gt;4,AA38=7),2)+IF(AND(Z$200&gt;4,AA38&gt;7),1)+IF(AND(Z$200=4,AA38=1),8)+IF(AND(Z$200=4,AA38=2),6)+IF(AND(Z$200=4,AA38=3),4)+IF(AND(Z$200=4,AA38=4),2)+IF(AND(Z$200=3,AA38=1),6)+IF(AND(Z$200=3,AA38=2),4)+IF(AND(Z$200=3,AA38=3),2)+IF(AND(Z$200=2,AA38=1),4)+IF(AND(Z$200=2,AA38=2),2)+IF(AND(Z$200=1,AA38=1),2)</f>
        <v>6</v>
      </c>
      <c r="AD38" s="2" t="s">
        <v>20</v>
      </c>
      <c r="AE38" s="4">
        <f t="shared" ref="AE38:AE43" si="24">+Y38+AB38+AC38+AK38</f>
        <v>19</v>
      </c>
      <c r="AF38" s="11">
        <f t="shared" ref="AF38:AF43" si="25">P38+AE38</f>
        <v>38</v>
      </c>
      <c r="AG38" s="2">
        <v>24.805</v>
      </c>
      <c r="AH38" s="2">
        <v>24.748999999999999</v>
      </c>
      <c r="AI38" s="2" t="s">
        <v>20</v>
      </c>
      <c r="AJ38" s="2"/>
      <c r="AK38" s="6">
        <v>1</v>
      </c>
      <c r="AL38" s="19">
        <f>MIN(V38,W38,AG38,AH38)</f>
        <v>24.454000000000001</v>
      </c>
    </row>
    <row r="39" spans="1:38" s="15" customFormat="1" ht="14">
      <c r="A39" s="13">
        <v>2</v>
      </c>
      <c r="B39" s="1" t="s">
        <v>113</v>
      </c>
      <c r="C39" s="2">
        <v>36599</v>
      </c>
      <c r="D39" s="1">
        <v>61</v>
      </c>
      <c r="E39" s="1" t="s">
        <v>39</v>
      </c>
      <c r="F39" s="61">
        <v>23.734000000000002</v>
      </c>
      <c r="G39" s="2">
        <v>30.524999999999999</v>
      </c>
      <c r="H39" s="3">
        <v>4</v>
      </c>
      <c r="I39" s="4">
        <f>IF(AND(J$200&gt;4,H39=1),6)+IF(AND(J$200&gt;4,H39=2),4)+IF(AND(J$200&gt;4,H39=3),3)+IF(AND(J$200&gt;4,H39=4),2)+IF(AND(J$200&gt;4,H39=5),1)+IF(AND(J$200&gt;4,H39&gt;5),1)+IF(AND(J$200=4,H39=1),4)+IF(AND(J$200=4,H39=2),3)+IF(AND(J$200=4,H39=3),2)+IF(AND(J$200=4,H39=4),1)+IF(AND(J$200=3,H39=1),3)+IF(AND(J$200=3,H39=2),2)+IF(AND(J$200=3,H39=3),1)+IF(AND(J$200=2,H39=1),2)+IF(AND(J$200=2,H39=2),1)+IF(AND(J$200=1,H39=1),1)</f>
        <v>1</v>
      </c>
      <c r="J39" s="5">
        <v>2</v>
      </c>
      <c r="K39" s="5">
        <v>3</v>
      </c>
      <c r="L39" s="4">
        <f>IF(AND(J$200&gt;4,J39=1),12)+IF(AND(J$200&gt;4,J39=2),8)+IF(AND(J$200&gt;4,J39=3),6)+IF(AND(J$200&gt;4,J39=4),5)+IF(AND(J$200&gt;4,J39=5),4)+IF(AND(J$200&gt;4,J39=6),3)+IF(AND(J$200&gt;4,J39=7),2)+IF(AND(J$200&gt;4,J39&gt;7),1)+IF(AND(J$200=4,J39=1),8)+IF(AND(J$200=4,J39=2),6)+IF(AND(J$200=4,J39=3),4)+IF(AND(J$200=4,J39=4),2)+IF(AND(J$200=3,J39=1),6)+IF(AND(J$200=3,J39=2),4)+IF(AND(J$200=3,J39=3),2)+IF(AND(J$200=2,J39=1),4)+IF(AND(J$200=2,J39=2),2)+IF(AND(J$200=1,J39=1),2)</f>
        <v>6</v>
      </c>
      <c r="M39" s="4">
        <f>IF(AND(J$200&gt;4,K39=1),12)+IF(AND(J$200&gt;4,K39=2),8)+IF(AND(J$200&gt;4,K39=3),6)+IF(AND(J$200&gt;4,K39=4),5)+IF(AND(J$200&gt;4,K39=5),4)+IF(AND(J$200&gt;4,K39=6),3)+IF(AND(J$200&gt;4,K39=7),2)+IF(AND(J$200&gt;4,K39&gt;7),1)+IF(AND(J$200=4,K39=1),8)+IF(AND(J$200=4,K39=2),6)+IF(AND(J$200=4,K39=3),4)+IF(AND(J$200=4,K39=4),2)+IF(AND(J$200=3,K39=1),6)+IF(AND(J$200=3,K39=2),4)+IF(AND(J$200=3,K39=3),2)+IF(AND(J$200=2,K39=1),4)+IF(AND(J$200=2,K39=2),2)+IF(AND(J$200=1,K39=1),2)</f>
        <v>4</v>
      </c>
      <c r="N39" s="2" t="s">
        <v>20</v>
      </c>
      <c r="O39" s="4">
        <f t="shared" si="19"/>
        <v>12</v>
      </c>
      <c r="P39" s="11">
        <f t="shared" si="20"/>
        <v>12</v>
      </c>
      <c r="Q39" s="10">
        <v>24.31</v>
      </c>
      <c r="R39" s="2">
        <v>23.216999999999999</v>
      </c>
      <c r="S39" s="2" t="s">
        <v>20</v>
      </c>
      <c r="T39" s="8" t="s">
        <v>82</v>
      </c>
      <c r="U39" s="6">
        <v>1</v>
      </c>
      <c r="V39" s="19">
        <f>MIN(F39,G39,Q39,R39)</f>
        <v>23.216999999999999</v>
      </c>
      <c r="W39" s="2">
        <v>24.495999999999999</v>
      </c>
      <c r="X39" s="3">
        <v>3</v>
      </c>
      <c r="Y39" s="4">
        <f t="shared" si="21"/>
        <v>2</v>
      </c>
      <c r="Z39" s="5">
        <v>3</v>
      </c>
      <c r="AA39" s="5">
        <v>3</v>
      </c>
      <c r="AB39" s="4">
        <f t="shared" si="22"/>
        <v>4</v>
      </c>
      <c r="AC39" s="4">
        <f t="shared" si="23"/>
        <v>4</v>
      </c>
      <c r="AD39" s="2" t="s">
        <v>20</v>
      </c>
      <c r="AE39" s="4">
        <f t="shared" si="24"/>
        <v>10</v>
      </c>
      <c r="AF39" s="11">
        <f t="shared" si="25"/>
        <v>22</v>
      </c>
      <c r="AG39" s="10">
        <v>25.042999999999999</v>
      </c>
      <c r="AH39" s="2">
        <v>24.696999999999999</v>
      </c>
      <c r="AI39" s="2" t="s">
        <v>20</v>
      </c>
      <c r="AJ39" s="2" t="s">
        <v>82</v>
      </c>
      <c r="AK39" s="6"/>
      <c r="AL39" s="19">
        <f>MIN(V39,W39,AG39,AH39)</f>
        <v>23.216999999999999</v>
      </c>
    </row>
    <row r="40" spans="1:38" s="15" customFormat="1" ht="14">
      <c r="A40" s="13">
        <v>3</v>
      </c>
      <c r="B40" s="1" t="s">
        <v>144</v>
      </c>
      <c r="C40" s="2">
        <v>4845</v>
      </c>
      <c r="D40" s="1">
        <v>29</v>
      </c>
      <c r="E40" s="1" t="s">
        <v>145</v>
      </c>
      <c r="F40" s="61">
        <v>99.998999999999995</v>
      </c>
      <c r="G40" s="10">
        <v>24.120999999999999</v>
      </c>
      <c r="H40" s="3"/>
      <c r="I40" s="2"/>
      <c r="J40" s="5"/>
      <c r="K40" s="5"/>
      <c r="L40" s="2"/>
      <c r="M40" s="2"/>
      <c r="N40" s="2" t="s">
        <v>42</v>
      </c>
      <c r="O40" s="4">
        <f t="shared" si="19"/>
        <v>0</v>
      </c>
      <c r="P40" s="11">
        <f t="shared" si="20"/>
        <v>0</v>
      </c>
      <c r="Q40" s="2">
        <v>24.295000000000002</v>
      </c>
      <c r="R40" s="10">
        <v>23.61</v>
      </c>
      <c r="S40" s="2" t="s">
        <v>20</v>
      </c>
      <c r="T40" s="8" t="s">
        <v>122</v>
      </c>
      <c r="U40" s="6"/>
      <c r="V40" s="19">
        <f>MIN(F40,G40,Q40,R40)</f>
        <v>23.61</v>
      </c>
      <c r="W40" s="10">
        <v>24.466999999999999</v>
      </c>
      <c r="X40" s="3">
        <v>2</v>
      </c>
      <c r="Y40" s="4">
        <f t="shared" si="21"/>
        <v>3</v>
      </c>
      <c r="Z40" s="5">
        <v>2</v>
      </c>
      <c r="AA40" s="5">
        <v>1</v>
      </c>
      <c r="AB40" s="4">
        <f t="shared" si="22"/>
        <v>6</v>
      </c>
      <c r="AC40" s="4">
        <f t="shared" si="23"/>
        <v>8</v>
      </c>
      <c r="AD40" s="2" t="s">
        <v>20</v>
      </c>
      <c r="AE40" s="4">
        <f t="shared" si="24"/>
        <v>17</v>
      </c>
      <c r="AF40" s="11">
        <f t="shared" si="25"/>
        <v>17</v>
      </c>
      <c r="AG40" s="2">
        <v>24.018999999999998</v>
      </c>
      <c r="AH40" s="10">
        <v>24.109000000000002</v>
      </c>
      <c r="AI40" s="2" t="s">
        <v>20</v>
      </c>
      <c r="AJ40" s="2"/>
      <c r="AK40" s="6"/>
      <c r="AL40" s="19">
        <f>MIN(V40,W40,AG40,AH40)</f>
        <v>23.61</v>
      </c>
    </row>
    <row r="41" spans="1:38" s="15" customFormat="1" ht="14">
      <c r="A41" s="13">
        <v>4</v>
      </c>
      <c r="B41" s="1" t="s">
        <v>33</v>
      </c>
      <c r="C41" s="9">
        <v>2569</v>
      </c>
      <c r="D41" s="1">
        <v>79</v>
      </c>
      <c r="E41" s="1" t="s">
        <v>34</v>
      </c>
      <c r="F41" s="61">
        <v>24.367999999999999</v>
      </c>
      <c r="G41" s="10">
        <v>27.989000000000001</v>
      </c>
      <c r="H41" s="3">
        <v>3</v>
      </c>
      <c r="I41" s="4">
        <f>IF(AND(J$200&gt;4,H41=1),6)+IF(AND(J$200&gt;4,H41=2),4)+IF(AND(J$200&gt;4,H41=3),3)+IF(AND(J$200&gt;4,H41=4),2)+IF(AND(J$200&gt;4,H41=5),1)+IF(AND(J$200&gt;4,H41&gt;5),1)+IF(AND(J$200=4,H41=1),4)+IF(AND(J$200=4,H41=2),3)+IF(AND(J$200=4,H41=3),2)+IF(AND(J$200=4,H41=4),1)+IF(AND(J$200=3,H41=1),3)+IF(AND(J$200=3,H41=2),2)+IF(AND(J$200=3,H41=3),1)+IF(AND(J$200=2,H41=1),2)+IF(AND(J$200=2,H41=2),1)+IF(AND(J$200=1,H41=1),1)</f>
        <v>2</v>
      </c>
      <c r="J41" s="5">
        <v>3</v>
      </c>
      <c r="K41" s="5">
        <v>2</v>
      </c>
      <c r="L41" s="4">
        <f>IF(AND(J$200&gt;4,J41=1),12)+IF(AND(J$200&gt;4,J41=2),8)+IF(AND(J$200&gt;4,J41=3),6)+IF(AND(J$200&gt;4,J41=4),5)+IF(AND(J$200&gt;4,J41=5),4)+IF(AND(J$200&gt;4,J41=6),3)+IF(AND(J$200&gt;4,J41=7),2)+IF(AND(J$200&gt;4,J41&gt;7),1)+IF(AND(J$200=4,J41=1),8)+IF(AND(J$200=4,J41=2),6)+IF(AND(J$200=4,J41=3),4)+IF(AND(J$200=4,J41=4),2)+IF(AND(J$200=3,J41=1),6)+IF(AND(J$200=3,J41=2),4)+IF(AND(J$200=3,J41=3),2)+IF(AND(J$200=2,J41=1),4)+IF(AND(J$200=2,J41=2),2)+IF(AND(J$200=1,J41=1),2)</f>
        <v>4</v>
      </c>
      <c r="M41" s="4">
        <f>IF(AND(J$200&gt;4,K41=1),12)+IF(AND(J$200&gt;4,K41=2),8)+IF(AND(J$200&gt;4,K41=3),6)+IF(AND(J$200&gt;4,K41=4),5)+IF(AND(J$200&gt;4,K41=5),4)+IF(AND(J$200&gt;4,K41=6),3)+IF(AND(J$200&gt;4,K41=7),2)+IF(AND(J$200&gt;4,K41&gt;7),1)+IF(AND(J$200=4,K41=1),8)+IF(AND(J$200=4,K41=2),6)+IF(AND(J$200=4,K41=3),4)+IF(AND(J$200=4,K41=4),2)+IF(AND(J$200=3,K41=1),6)+IF(AND(J$200=3,K41=2),4)+IF(AND(J$200=3,K41=3),2)+IF(AND(J$200=2,K41=1),4)+IF(AND(J$200=2,K41=2),2)+IF(AND(J$200=1,K41=1),2)</f>
        <v>6</v>
      </c>
      <c r="N41" s="2" t="s">
        <v>20</v>
      </c>
      <c r="O41" s="4">
        <f t="shared" si="19"/>
        <v>12</v>
      </c>
      <c r="P41" s="11">
        <f t="shared" si="20"/>
        <v>12</v>
      </c>
      <c r="Q41" s="10">
        <v>26.952000000000002</v>
      </c>
      <c r="R41" s="2">
        <v>26.706</v>
      </c>
      <c r="S41" s="2" t="s">
        <v>20</v>
      </c>
      <c r="T41" s="2"/>
      <c r="U41" s="6"/>
      <c r="V41" s="19">
        <f>MIN(F41,G41,Q41,R41)</f>
        <v>24.367999999999999</v>
      </c>
      <c r="W41" s="10">
        <v>28.178999999999998</v>
      </c>
      <c r="X41" s="3">
        <v>4</v>
      </c>
      <c r="Y41" s="4">
        <f t="shared" si="21"/>
        <v>1</v>
      </c>
      <c r="Z41" s="5">
        <v>4</v>
      </c>
      <c r="AA41" s="5">
        <v>4</v>
      </c>
      <c r="AB41" s="4">
        <f t="shared" si="22"/>
        <v>2</v>
      </c>
      <c r="AC41" s="4">
        <f t="shared" si="23"/>
        <v>2</v>
      </c>
      <c r="AD41" s="2" t="s">
        <v>20</v>
      </c>
      <c r="AE41" s="4">
        <f t="shared" si="24"/>
        <v>5</v>
      </c>
      <c r="AF41" s="11">
        <f t="shared" si="25"/>
        <v>17</v>
      </c>
      <c r="AG41" s="10">
        <v>27.777999999999999</v>
      </c>
      <c r="AH41" s="2">
        <v>27.332000000000001</v>
      </c>
      <c r="AI41" s="2" t="s">
        <v>20</v>
      </c>
      <c r="AJ41" s="2"/>
      <c r="AK41" s="6"/>
      <c r="AL41" s="19">
        <f>MIN(V41,W41,AG41,AH41)</f>
        <v>24.367999999999999</v>
      </c>
    </row>
    <row r="42" spans="1:38" s="15" customFormat="1" ht="14" customHeight="1">
      <c r="A42" s="13">
        <v>5</v>
      </c>
      <c r="B42" s="1" t="s">
        <v>138</v>
      </c>
      <c r="C42" s="9">
        <v>5957</v>
      </c>
      <c r="D42" s="1">
        <v>222</v>
      </c>
      <c r="E42" s="1" t="s">
        <v>23</v>
      </c>
      <c r="F42" s="61">
        <v>25.073</v>
      </c>
      <c r="G42" s="10">
        <v>25.204999999999998</v>
      </c>
      <c r="H42" s="3">
        <v>1</v>
      </c>
      <c r="I42" s="4">
        <f>IF(AND(J$200&gt;4,H42=1),6)+IF(AND(J$200&gt;4,H42=2),4)+IF(AND(J$200&gt;4,H42=3),3)+IF(AND(J$200&gt;4,H42=4),2)+IF(AND(J$200&gt;4,H42=5),1)+IF(AND(J$200&gt;4,H42&gt;5),1)+IF(AND(J$200=4,H42=1),4)+IF(AND(J$200=4,H42=2),3)+IF(AND(J$200=4,H42=3),2)+IF(AND(J$200=4,H42=4),1)+IF(AND(J$200=3,H42=1),3)+IF(AND(J$200=3,H42=2),2)+IF(AND(J$200=3,H42=3),1)+IF(AND(J$200=2,H42=1),2)+IF(AND(J$200=2,H42=2),1)+IF(AND(J$200=1,H42=1),1)</f>
        <v>4</v>
      </c>
      <c r="J42" s="5">
        <v>4</v>
      </c>
      <c r="K42" s="5"/>
      <c r="L42" s="4">
        <f>IF(AND(J$200&gt;4,J42=1),12)+IF(AND(J$200&gt;4,J42=2),8)+IF(AND(J$200&gt;4,J42=3),6)+IF(AND(J$200&gt;4,J42=4),5)+IF(AND(J$200&gt;4,J42=5),4)+IF(AND(J$200&gt;4,J42=6),3)+IF(AND(J$200&gt;4,J42=7),2)+IF(AND(J$200&gt;4,J42&gt;7),1)+IF(AND(J$200=4,J42=1),8)+IF(AND(J$200=4,J42=2),6)+IF(AND(J$200=4,J42=3),4)+IF(AND(J$200=4,J42=4),2)+IF(AND(J$200=3,J42=1),6)+IF(AND(J$200=3,J42=2),4)+IF(AND(J$200=3,J42=3),2)+IF(AND(J$200=2,J42=1),4)+IF(AND(J$200=2,J42=2),2)+IF(AND(J$200=1,J42=1),2)</f>
        <v>2</v>
      </c>
      <c r="M42" s="4">
        <f>IF(AND(J$200&gt;4,K42=1),12)+IF(AND(J$200&gt;4,K42=2),8)+IF(AND(J$200&gt;4,K42=3),6)+IF(AND(J$200&gt;4,K42=4),5)+IF(AND(J$200&gt;4,K42=5),4)+IF(AND(J$200&gt;4,K42=6),3)+IF(AND(J$200&gt;4,K42=7),2)+IF(AND(J$200&gt;4,K42&gt;7),1)+IF(AND(J$200=4,K42=1),8)+IF(AND(J$200=4,K42=2),6)+IF(AND(J$200=4,K42=3),4)+IF(AND(J$200=4,K42=4),2)+IF(AND(J$200=3,K42=1),6)+IF(AND(J$200=3,K42=2),4)+IF(AND(J$200=3,K42=3),2)+IF(AND(J$200=2,K42=1),4)+IF(AND(J$200=2,K42=2),2)+IF(AND(J$200=1,K42=1),2)</f>
        <v>0</v>
      </c>
      <c r="N42" s="2" t="s">
        <v>20</v>
      </c>
      <c r="O42" s="4">
        <f t="shared" si="19"/>
        <v>6</v>
      </c>
      <c r="P42" s="11">
        <f t="shared" si="20"/>
        <v>6</v>
      </c>
      <c r="Q42" s="10">
        <v>25.271999999999998</v>
      </c>
      <c r="R42" s="2"/>
      <c r="S42" s="2" t="s">
        <v>20</v>
      </c>
      <c r="T42" s="2"/>
      <c r="U42" s="6"/>
      <c r="V42" s="19"/>
      <c r="W42" s="10"/>
      <c r="X42" s="3"/>
      <c r="Y42" s="4">
        <f t="shared" si="21"/>
        <v>0</v>
      </c>
      <c r="Z42" s="5"/>
      <c r="AA42" s="5"/>
      <c r="AB42" s="4">
        <f t="shared" si="22"/>
        <v>0</v>
      </c>
      <c r="AC42" s="4">
        <f t="shared" si="23"/>
        <v>0</v>
      </c>
      <c r="AD42" s="2" t="s">
        <v>20</v>
      </c>
      <c r="AE42" s="4">
        <f t="shared" si="24"/>
        <v>0</v>
      </c>
      <c r="AF42" s="11">
        <f t="shared" si="25"/>
        <v>6</v>
      </c>
      <c r="AG42" s="10"/>
      <c r="AH42" s="2"/>
      <c r="AI42" s="2" t="s">
        <v>20</v>
      </c>
      <c r="AJ42" s="2"/>
      <c r="AK42" s="6"/>
      <c r="AL42" s="19"/>
    </row>
    <row r="43" spans="1:38" s="15" customFormat="1" ht="14" customHeight="1">
      <c r="A43" s="13">
        <v>6</v>
      </c>
      <c r="B43" s="1" t="s">
        <v>146</v>
      </c>
      <c r="C43" s="2">
        <v>12618</v>
      </c>
      <c r="D43" s="1">
        <v>42</v>
      </c>
      <c r="E43" s="1" t="s">
        <v>79</v>
      </c>
      <c r="F43" s="61">
        <v>99.998999999999995</v>
      </c>
      <c r="G43" s="10">
        <v>25.024999999999999</v>
      </c>
      <c r="H43" s="3"/>
      <c r="I43" s="2"/>
      <c r="J43" s="5"/>
      <c r="K43" s="5"/>
      <c r="L43" s="2"/>
      <c r="M43" s="2"/>
      <c r="N43" s="2" t="s">
        <v>42</v>
      </c>
      <c r="O43" s="4">
        <f t="shared" si="19"/>
        <v>0</v>
      </c>
      <c r="P43" s="11">
        <f t="shared" si="20"/>
        <v>0</v>
      </c>
      <c r="Q43" s="2">
        <v>25.001999999999999</v>
      </c>
      <c r="R43" s="2">
        <v>24.634</v>
      </c>
      <c r="S43" s="2" t="s">
        <v>20</v>
      </c>
      <c r="T43" s="8" t="s">
        <v>122</v>
      </c>
      <c r="U43" s="6"/>
      <c r="V43" s="19">
        <f>MIN(F43,G43,Q43,R43)</f>
        <v>24.634</v>
      </c>
      <c r="W43" s="10"/>
      <c r="X43" s="3"/>
      <c r="Y43" s="4">
        <f t="shared" si="21"/>
        <v>0</v>
      </c>
      <c r="Z43" s="5"/>
      <c r="AA43" s="5"/>
      <c r="AB43" s="4">
        <f t="shared" si="22"/>
        <v>0</v>
      </c>
      <c r="AC43" s="4">
        <f t="shared" si="23"/>
        <v>0</v>
      </c>
      <c r="AD43" s="2" t="s">
        <v>20</v>
      </c>
      <c r="AE43" s="4">
        <f t="shared" si="24"/>
        <v>0</v>
      </c>
      <c r="AF43" s="11">
        <f t="shared" si="25"/>
        <v>0</v>
      </c>
      <c r="AG43" s="2"/>
      <c r="AH43" s="2"/>
      <c r="AI43" s="2" t="s">
        <v>20</v>
      </c>
      <c r="AJ43" s="2"/>
      <c r="AK43" s="6"/>
      <c r="AL43" s="19">
        <f>MIN(V43,W43,AG43,AH43)</f>
        <v>24.634</v>
      </c>
    </row>
    <row r="44" spans="1:38" s="15" customFormat="1" ht="14">
      <c r="B44" s="22">
        <v>6</v>
      </c>
      <c r="C44" s="17"/>
      <c r="D44" s="1"/>
      <c r="E44" s="1"/>
      <c r="F44" s="61"/>
      <c r="G44" s="10"/>
      <c r="H44" s="7"/>
      <c r="I44" s="4"/>
      <c r="J44" s="5"/>
      <c r="K44" s="5"/>
      <c r="L44" s="4"/>
      <c r="M44" s="4"/>
      <c r="N44" s="2"/>
      <c r="O44" s="4"/>
      <c r="P44" s="11"/>
      <c r="Q44" s="10"/>
      <c r="R44" s="10"/>
      <c r="S44" s="2"/>
      <c r="T44" s="2"/>
      <c r="U44" s="6"/>
      <c r="V44" s="19"/>
      <c r="W44" s="10"/>
      <c r="X44" s="7"/>
      <c r="Y44" s="4"/>
      <c r="Z44" s="5"/>
      <c r="AA44" s="5"/>
      <c r="AB44" s="4"/>
      <c r="AC44" s="4"/>
      <c r="AD44" s="2"/>
      <c r="AE44" s="4"/>
      <c r="AF44" s="11">
        <f t="shared" si="18"/>
        <v>0</v>
      </c>
      <c r="AG44" s="10"/>
      <c r="AH44" s="10"/>
      <c r="AI44" s="2"/>
      <c r="AJ44" s="2"/>
      <c r="AK44" s="6"/>
      <c r="AL44" s="19"/>
    </row>
    <row r="45" spans="1:38" s="15" customFormat="1" ht="14">
      <c r="A45" s="21"/>
      <c r="B45" s="23" t="s">
        <v>30</v>
      </c>
      <c r="C45" s="24"/>
      <c r="D45" s="25"/>
      <c r="E45" s="25"/>
      <c r="F45" s="61"/>
      <c r="G45" s="18"/>
      <c r="H45" s="11"/>
      <c r="I45" s="18"/>
      <c r="J45" s="18"/>
      <c r="K45" s="18"/>
      <c r="L45" s="18"/>
      <c r="M45" s="18"/>
      <c r="N45" s="18"/>
      <c r="O45" s="11"/>
      <c r="P45" s="11"/>
      <c r="Q45" s="18"/>
      <c r="R45" s="18"/>
      <c r="S45" s="18"/>
      <c r="T45" s="18"/>
      <c r="U45" s="12"/>
      <c r="V45" s="19"/>
      <c r="W45" s="18"/>
      <c r="X45" s="11"/>
      <c r="Y45" s="18"/>
      <c r="Z45" s="18"/>
      <c r="AA45" s="18"/>
      <c r="AB45" s="18"/>
      <c r="AC45" s="18"/>
      <c r="AD45" s="18"/>
      <c r="AE45" s="11"/>
      <c r="AF45" s="11">
        <f t="shared" si="18"/>
        <v>0</v>
      </c>
      <c r="AG45" s="18"/>
      <c r="AH45" s="18"/>
      <c r="AI45" s="18"/>
      <c r="AJ45" s="18"/>
      <c r="AK45" s="12"/>
      <c r="AL45" s="19"/>
    </row>
    <row r="46" spans="1:38" s="15" customFormat="1" ht="14">
      <c r="A46" s="13">
        <v>1</v>
      </c>
      <c r="B46" s="1" t="s">
        <v>132</v>
      </c>
      <c r="C46" s="2">
        <v>19171</v>
      </c>
      <c r="D46" s="1">
        <v>34</v>
      </c>
      <c r="E46" s="1" t="s">
        <v>128</v>
      </c>
      <c r="F46" s="61">
        <v>27.097000000000001</v>
      </c>
      <c r="G46" s="2">
        <v>27.285</v>
      </c>
      <c r="H46" s="3">
        <v>3</v>
      </c>
      <c r="I46" s="4">
        <f t="shared" ref="I46:I51" si="26">IF(AND(J$201&gt;4,H46=1),6)+IF(AND(J$201&gt;4,H46=2),4)+IF(AND(J$201&gt;4,H46=3),3)+IF(AND(J$201&gt;4,H46=4),2)+IF(AND(J$201&gt;4,H46=5),1)+IF(AND(J$201&gt;4,H46&gt;5),1)+IF(AND(J$201=4,H46=1),4)+IF(AND(J$201=4,H46=2),3)+IF(AND(J$201=4,H46=3),2)+IF(AND(J$201=4,H46=4),1)+IF(AND(J$201=3,H46=1),3)+IF(AND(J$201=3,H46=2),2)+IF(AND(J$201=3,H46=3),1)+IF(AND(J$201=2,H46=1),2)+IF(AND(J$201=2,H46=2),1)+IF(AND(J$201=1,H46=1),1)</f>
        <v>2</v>
      </c>
      <c r="J46" s="5">
        <v>4</v>
      </c>
      <c r="K46" s="5">
        <v>1</v>
      </c>
      <c r="L46" s="4">
        <f t="shared" ref="L46:L51" si="27">IF(AND(J$201&gt;4,J46=1),12)+IF(AND(J$201&gt;4,J46=2),8)+IF(AND(J$201&gt;4,J46=3),6)+IF(AND(J$201&gt;4,J46=4),5)+IF(AND(J$201&gt;4,J46=5),4)+IF(AND(J$201&gt;4,J46=6),3)+IF(AND(J$201&gt;4,J46=7),2)+IF(AND(J$201&gt;4,J46&gt;7),1)+IF(AND(J$201=4,J46=1),8)+IF(AND(J$201=4,J46=2),6)+IF(AND(J$201=4,J46=3),4)+IF(AND(J$201=4,J46=4),2)+IF(AND(J$201=3,J46=1),6)+IF(AND(J$201=3,J46=2),4)+IF(AND(J$201=3,J46=3),2)+IF(AND(J$201=2,J46=1),4)+IF(AND(J$201=2,J46=2),2)+IF(AND(J$201=1,J46=1),2)</f>
        <v>2</v>
      </c>
      <c r="M46" s="4">
        <f t="shared" ref="M46:M51" si="28">IF(AND(J$201&gt;4,K46=1),12)+IF(AND(J$201&gt;4,K46=2),8)+IF(AND(J$201&gt;4,K46=3),6)+IF(AND(J$201&gt;4,K46=4),5)+IF(AND(J$201&gt;4,K46=5),4)+IF(AND(J$2001&gt;4,K46=6),3)+IF(AND(J$201&gt;4,K46=7),2)+IF(AND(J$201&gt;4,K46&gt;7),1)+IF(AND(J$201=4,K46=1),8)+IF(AND(J$201=4,K46=2),6)+IF(AND(J$201=4,K46=3),4)+IF(AND(J$201=4,K46=4),2)+IF(AND(J$201=3,K46=1),6)+IF(AND(J$201=3,K46=2),4)+IF(AND(J$201=3,K46=3),2)+IF(AND(J$201=2,K46=1),4)+IF(AND(J$201=2,K46=2),2)+IF(AND(J$201=1,K46=1),2)</f>
        <v>8</v>
      </c>
      <c r="N46" s="2" t="s">
        <v>21</v>
      </c>
      <c r="O46" s="4">
        <f t="shared" ref="O46:O55" si="29">+I46+L46+M46+U46</f>
        <v>13</v>
      </c>
      <c r="P46" s="11">
        <f t="shared" ref="P46:P55" si="30">O46</f>
        <v>13</v>
      </c>
      <c r="Q46" s="2">
        <v>25.856999999999999</v>
      </c>
      <c r="R46" s="2">
        <v>25.94</v>
      </c>
      <c r="S46" s="2" t="s">
        <v>21</v>
      </c>
      <c r="T46" s="6"/>
      <c r="U46" s="6">
        <v>1</v>
      </c>
      <c r="V46" s="19">
        <f t="shared" ref="V46:V55" si="31">MIN(F46,G46,Q46,R46)</f>
        <v>25.856999999999999</v>
      </c>
      <c r="W46" s="2">
        <v>24.913</v>
      </c>
      <c r="X46" s="3">
        <v>1</v>
      </c>
      <c r="Y46" s="4">
        <f t="shared" ref="Y46:Y53" si="32">IF(AND(Z$201&gt;4,X46=1),6)+IF(AND(Z$201&gt;4,X46=2),4)+IF(AND(Z$201&gt;4,X46=3),3)+IF(AND(Z$201&gt;4,X46=4),2)+IF(AND(Z$201&gt;4,X46=5),1)+IF(AND(Z$201&gt;4,X46&gt;5),1)+IF(AND(Z$201=4,X46=1),4)+IF(AND(Z$201=4,X46=2),3)+IF(AND(Z$201=4,X46=3),2)+IF(AND(Z$201=4,X46=4),1)+IF(AND(Z$201=3,X46=1),3)+IF(AND(Z$201=3,X46=2),2)+IF(AND(Z$201=3,X46=3),1)+IF(AND(Z$201=2,X46=1),2)+IF(AND(Z$201=2,X46=2),1)+IF(AND(Z$201=1,X46=1),1)</f>
        <v>4</v>
      </c>
      <c r="Z46" s="5">
        <v>1</v>
      </c>
      <c r="AA46" s="5">
        <v>1</v>
      </c>
      <c r="AB46" s="4">
        <f t="shared" ref="AB46:AB53" si="33">IF(AND(Z$201&gt;4,Z46=1),12)+IF(AND(Z$201&gt;4,Z46=2),8)+IF(AND(Z$201&gt;4,Z46=3),6)+IF(AND(Z$201&gt;4,Z46=4),5)+IF(AND(Z$201&gt;4,Z46=5),4)+IF(AND(Z$201&gt;4,Z46=6),3)+IF(AND(Z$201&gt;4,Z46=7),2)+IF(AND(Z$201&gt;4,Z46&gt;7),1)+IF(AND(Z$201=4,Z46=1),8)+IF(AND(Z$201=4,Z46=2),6)+IF(AND(Z$201=4,Z46=3),4)+IF(AND(Z$201=4,Z46=4),2)+IF(AND(Z$201=3,Z46=1),6)+IF(AND(Z$201=3,Z46=2),4)+IF(AND(Z$201=3,Z46=3),2)+IF(AND(Z$201=2,Z46=1),4)+IF(AND(Z$201=2,Z46=2),2)+IF(AND(Z$201=1,Z46=1),2)</f>
        <v>8</v>
      </c>
      <c r="AC46" s="4">
        <f t="shared" ref="AC46:AC53" si="34">IF(AND(Z$201&gt;4,AA46=1),12)+IF(AND(Z$201&gt;4,AA46=2),8)+IF(AND(Z$201&gt;4,AA46=3),6)+IF(AND(Z$201&gt;4,AA46=4),5)+IF(AND(Z$201&gt;4,AA46=5),4)+IF(AND(Z$2001&gt;4,AA46=6),3)+IF(AND(Z$201&gt;4,AA46=7),2)+IF(AND(Z$201&gt;4,AA46&gt;7),1)+IF(AND(Z$201=4,AA46=1),8)+IF(AND(Z$201=4,AA46=2),6)+IF(AND(Z$201=4,AA46=3),4)+IF(AND(Z$201=4,AA46=4),2)+IF(AND(Z$201=3,AA46=1),6)+IF(AND(Z$201=3,AA46=2),4)+IF(AND(Z$201=3,AA46=3),2)+IF(AND(Z$201=2,AA46=1),4)+IF(AND(Z$201=2,AA46=2),2)+IF(AND(Z$201=1,AA46=1),2)</f>
        <v>8</v>
      </c>
      <c r="AD46" s="2" t="s">
        <v>21</v>
      </c>
      <c r="AE46" s="4">
        <f t="shared" ref="AE46:AE55" si="35">+Y46+AB46+AC46+AK46</f>
        <v>21</v>
      </c>
      <c r="AF46" s="11">
        <f t="shared" ref="AF46:AF55" si="36">P46+AE46</f>
        <v>34</v>
      </c>
      <c r="AG46" s="2">
        <v>26.443000000000001</v>
      </c>
      <c r="AH46" s="2">
        <v>26.338999999999999</v>
      </c>
      <c r="AI46" s="2" t="s">
        <v>21</v>
      </c>
      <c r="AJ46" s="8" t="s">
        <v>156</v>
      </c>
      <c r="AK46" s="6">
        <v>1</v>
      </c>
      <c r="AL46" s="19">
        <f t="shared" ref="AL46:AL55" si="37">MIN(V46,W46,AG46,AH46)</f>
        <v>24.913</v>
      </c>
    </row>
    <row r="47" spans="1:38" s="15" customFormat="1" ht="14">
      <c r="A47" s="13">
        <v>2</v>
      </c>
      <c r="B47" s="1" t="s">
        <v>38</v>
      </c>
      <c r="C47" s="2">
        <v>5768</v>
      </c>
      <c r="D47" s="1">
        <v>168</v>
      </c>
      <c r="E47" s="1" t="s">
        <v>86</v>
      </c>
      <c r="F47" s="61">
        <v>25.689</v>
      </c>
      <c r="G47" s="10">
        <v>25.815000000000001</v>
      </c>
      <c r="H47" s="3">
        <v>1</v>
      </c>
      <c r="I47" s="4">
        <f t="shared" si="26"/>
        <v>4</v>
      </c>
      <c r="J47" s="5">
        <v>1</v>
      </c>
      <c r="K47" s="5">
        <v>2</v>
      </c>
      <c r="L47" s="4">
        <f t="shared" si="27"/>
        <v>8</v>
      </c>
      <c r="M47" s="4">
        <f t="shared" si="28"/>
        <v>6</v>
      </c>
      <c r="N47" s="2" t="s">
        <v>21</v>
      </c>
      <c r="O47" s="4">
        <f t="shared" si="29"/>
        <v>18</v>
      </c>
      <c r="P47" s="11">
        <f t="shared" si="30"/>
        <v>18</v>
      </c>
      <c r="Q47" s="10">
        <v>26.678000000000001</v>
      </c>
      <c r="R47" s="10">
        <v>26.486999999999998</v>
      </c>
      <c r="S47" s="2" t="s">
        <v>21</v>
      </c>
      <c r="T47" s="2"/>
      <c r="U47" s="6"/>
      <c r="V47" s="19">
        <f t="shared" si="31"/>
        <v>25.689</v>
      </c>
      <c r="W47" s="10">
        <v>26.856000000000002</v>
      </c>
      <c r="X47" s="3">
        <v>4</v>
      </c>
      <c r="Y47" s="4">
        <f t="shared" si="32"/>
        <v>1</v>
      </c>
      <c r="Z47" s="5">
        <v>2</v>
      </c>
      <c r="AA47" s="5">
        <v>3</v>
      </c>
      <c r="AB47" s="4">
        <f t="shared" si="33"/>
        <v>6</v>
      </c>
      <c r="AC47" s="4">
        <f t="shared" si="34"/>
        <v>4</v>
      </c>
      <c r="AD47" s="2" t="s">
        <v>21</v>
      </c>
      <c r="AE47" s="4">
        <f t="shared" si="35"/>
        <v>11</v>
      </c>
      <c r="AF47" s="11">
        <f t="shared" si="36"/>
        <v>29</v>
      </c>
      <c r="AG47" s="10">
        <v>26.704999999999998</v>
      </c>
      <c r="AH47" s="10">
        <v>27.013999999999999</v>
      </c>
      <c r="AI47" s="2" t="s">
        <v>21</v>
      </c>
      <c r="AJ47" s="2"/>
      <c r="AK47" s="6"/>
      <c r="AL47" s="19">
        <f t="shared" si="37"/>
        <v>25.689</v>
      </c>
    </row>
    <row r="48" spans="1:38" s="15" customFormat="1" ht="14" hidden="1">
      <c r="A48" s="13">
        <v>3</v>
      </c>
      <c r="B48" s="1" t="s">
        <v>49</v>
      </c>
      <c r="C48" s="2">
        <v>4691</v>
      </c>
      <c r="D48" s="1">
        <v>14</v>
      </c>
      <c r="E48" s="1" t="s">
        <v>44</v>
      </c>
      <c r="F48" s="61">
        <v>28.873000000000001</v>
      </c>
      <c r="G48" s="10"/>
      <c r="H48" s="3"/>
      <c r="I48" s="4">
        <f t="shared" si="26"/>
        <v>0</v>
      </c>
      <c r="J48" s="5"/>
      <c r="K48" s="5"/>
      <c r="L48" s="4">
        <f t="shared" si="27"/>
        <v>0</v>
      </c>
      <c r="M48" s="4">
        <f t="shared" si="28"/>
        <v>0</v>
      </c>
      <c r="N48" s="2" t="s">
        <v>26</v>
      </c>
      <c r="O48" s="4">
        <f t="shared" si="29"/>
        <v>0</v>
      </c>
      <c r="P48" s="11">
        <f t="shared" si="30"/>
        <v>0</v>
      </c>
      <c r="Q48" s="2"/>
      <c r="R48" s="10"/>
      <c r="S48" s="2" t="s">
        <v>26</v>
      </c>
      <c r="T48" s="2"/>
      <c r="U48" s="6"/>
      <c r="V48" s="19">
        <f t="shared" si="31"/>
        <v>28.873000000000001</v>
      </c>
      <c r="W48" s="10"/>
      <c r="X48" s="3"/>
      <c r="Y48" s="4">
        <f t="shared" si="32"/>
        <v>0</v>
      </c>
      <c r="Z48" s="5"/>
      <c r="AA48" s="5"/>
      <c r="AB48" s="4">
        <f t="shared" si="33"/>
        <v>0</v>
      </c>
      <c r="AC48" s="4">
        <f t="shared" si="34"/>
        <v>0</v>
      </c>
      <c r="AD48" s="2" t="s">
        <v>26</v>
      </c>
      <c r="AE48" s="4">
        <f t="shared" si="35"/>
        <v>0</v>
      </c>
      <c r="AF48" s="11">
        <f t="shared" si="36"/>
        <v>0</v>
      </c>
      <c r="AG48" s="2"/>
      <c r="AH48" s="10"/>
      <c r="AI48" s="2" t="s">
        <v>26</v>
      </c>
      <c r="AJ48" s="2"/>
      <c r="AK48" s="6"/>
      <c r="AL48" s="19">
        <f t="shared" si="37"/>
        <v>28.873000000000001</v>
      </c>
    </row>
    <row r="49" spans="1:134" s="15" customFormat="1" ht="14" hidden="1">
      <c r="A49" s="13">
        <v>4</v>
      </c>
      <c r="B49" s="1" t="s">
        <v>124</v>
      </c>
      <c r="C49" s="2">
        <v>36647</v>
      </c>
      <c r="D49" s="1">
        <v>110</v>
      </c>
      <c r="E49" s="1" t="s">
        <v>39</v>
      </c>
      <c r="F49" s="61"/>
      <c r="G49" s="2"/>
      <c r="H49" s="3"/>
      <c r="I49" s="4">
        <f t="shared" si="26"/>
        <v>0</v>
      </c>
      <c r="J49" s="5"/>
      <c r="K49" s="5"/>
      <c r="L49" s="4">
        <f t="shared" si="27"/>
        <v>0</v>
      </c>
      <c r="M49" s="4">
        <f t="shared" si="28"/>
        <v>0</v>
      </c>
      <c r="N49" s="2"/>
      <c r="O49" s="4">
        <f t="shared" si="29"/>
        <v>0</v>
      </c>
      <c r="P49" s="11">
        <f t="shared" si="30"/>
        <v>0</v>
      </c>
      <c r="Q49" s="2"/>
      <c r="R49" s="2"/>
      <c r="S49" s="2"/>
      <c r="T49" s="2"/>
      <c r="U49" s="6"/>
      <c r="V49" s="19">
        <f t="shared" si="31"/>
        <v>0</v>
      </c>
      <c r="W49" s="2"/>
      <c r="X49" s="3"/>
      <c r="Y49" s="4">
        <f t="shared" si="32"/>
        <v>0</v>
      </c>
      <c r="Z49" s="5"/>
      <c r="AA49" s="5"/>
      <c r="AB49" s="4">
        <f t="shared" si="33"/>
        <v>0</v>
      </c>
      <c r="AC49" s="4">
        <f t="shared" si="34"/>
        <v>0</v>
      </c>
      <c r="AD49" s="2"/>
      <c r="AE49" s="4">
        <f t="shared" si="35"/>
        <v>0</v>
      </c>
      <c r="AF49" s="11">
        <f t="shared" si="36"/>
        <v>0</v>
      </c>
      <c r="AG49" s="2"/>
      <c r="AH49" s="2"/>
      <c r="AI49" s="2"/>
      <c r="AJ49" s="2"/>
      <c r="AK49" s="6"/>
      <c r="AL49" s="19">
        <f t="shared" si="37"/>
        <v>0</v>
      </c>
    </row>
    <row r="50" spans="1:134" s="15" customFormat="1" ht="14" hidden="1">
      <c r="A50" s="13">
        <v>5</v>
      </c>
      <c r="B50" s="1" t="s">
        <v>108</v>
      </c>
      <c r="C50" s="2"/>
      <c r="D50" s="1">
        <v>196</v>
      </c>
      <c r="E50" s="1" t="s">
        <v>109</v>
      </c>
      <c r="F50" s="61">
        <v>99</v>
      </c>
      <c r="G50" s="2"/>
      <c r="H50" s="3"/>
      <c r="I50" s="4">
        <f t="shared" si="26"/>
        <v>0</v>
      </c>
      <c r="J50" s="5"/>
      <c r="K50" s="5"/>
      <c r="L50" s="4">
        <f t="shared" si="27"/>
        <v>0</v>
      </c>
      <c r="M50" s="4">
        <f t="shared" si="28"/>
        <v>0</v>
      </c>
      <c r="N50" s="2" t="s">
        <v>42</v>
      </c>
      <c r="O50" s="4">
        <f t="shared" si="29"/>
        <v>0</v>
      </c>
      <c r="P50" s="11">
        <f t="shared" si="30"/>
        <v>0</v>
      </c>
      <c r="Q50" s="2"/>
      <c r="R50" s="2"/>
      <c r="S50" s="2" t="s">
        <v>26</v>
      </c>
      <c r="T50" s="8"/>
      <c r="U50" s="6"/>
      <c r="V50" s="19">
        <f t="shared" si="31"/>
        <v>99</v>
      </c>
      <c r="W50" s="2"/>
      <c r="X50" s="3"/>
      <c r="Y50" s="4">
        <f t="shared" si="32"/>
        <v>0</v>
      </c>
      <c r="Z50" s="5"/>
      <c r="AA50" s="5"/>
      <c r="AB50" s="4">
        <f t="shared" si="33"/>
        <v>0</v>
      </c>
      <c r="AC50" s="4">
        <f t="shared" si="34"/>
        <v>0</v>
      </c>
      <c r="AD50" s="2" t="s">
        <v>42</v>
      </c>
      <c r="AE50" s="4">
        <f t="shared" si="35"/>
        <v>0</v>
      </c>
      <c r="AF50" s="11">
        <f t="shared" si="36"/>
        <v>0</v>
      </c>
      <c r="AG50" s="2"/>
      <c r="AH50" s="2"/>
      <c r="AI50" s="2" t="s">
        <v>26</v>
      </c>
      <c r="AJ50" s="8"/>
      <c r="AK50" s="6"/>
      <c r="AL50" s="19">
        <f t="shared" si="37"/>
        <v>99</v>
      </c>
    </row>
    <row r="51" spans="1:134" s="15" customFormat="1" ht="14" hidden="1">
      <c r="A51" s="13">
        <v>6</v>
      </c>
      <c r="B51" s="1" t="s">
        <v>125</v>
      </c>
      <c r="C51" s="2">
        <v>6355</v>
      </c>
      <c r="D51" s="1">
        <v>133</v>
      </c>
      <c r="E51" s="1" t="s">
        <v>126</v>
      </c>
      <c r="F51" s="61"/>
      <c r="G51" s="10"/>
      <c r="H51" s="3"/>
      <c r="I51" s="4">
        <f t="shared" si="26"/>
        <v>0</v>
      </c>
      <c r="J51" s="5"/>
      <c r="K51" s="5"/>
      <c r="L51" s="4">
        <f t="shared" si="27"/>
        <v>0</v>
      </c>
      <c r="M51" s="4">
        <f t="shared" si="28"/>
        <v>0</v>
      </c>
      <c r="N51" s="2"/>
      <c r="O51" s="4">
        <f t="shared" si="29"/>
        <v>0</v>
      </c>
      <c r="P51" s="11">
        <f t="shared" si="30"/>
        <v>0</v>
      </c>
      <c r="Q51" s="10"/>
      <c r="R51" s="10"/>
      <c r="S51" s="2"/>
      <c r="T51" s="2"/>
      <c r="U51" s="6"/>
      <c r="V51" s="19">
        <f t="shared" si="31"/>
        <v>0</v>
      </c>
      <c r="W51" s="10"/>
      <c r="X51" s="3"/>
      <c r="Y51" s="4">
        <f t="shared" si="32"/>
        <v>0</v>
      </c>
      <c r="Z51" s="5"/>
      <c r="AA51" s="5"/>
      <c r="AB51" s="4">
        <f t="shared" si="33"/>
        <v>0</v>
      </c>
      <c r="AC51" s="4">
        <f t="shared" si="34"/>
        <v>0</v>
      </c>
      <c r="AD51" s="2"/>
      <c r="AE51" s="4">
        <f t="shared" si="35"/>
        <v>0</v>
      </c>
      <c r="AF51" s="11">
        <f t="shared" si="36"/>
        <v>0</v>
      </c>
      <c r="AG51" s="10"/>
      <c r="AH51" s="10"/>
      <c r="AI51" s="2"/>
      <c r="AJ51" s="2"/>
      <c r="AK51" s="6"/>
      <c r="AL51" s="19">
        <f t="shared" si="37"/>
        <v>0</v>
      </c>
    </row>
    <row r="52" spans="1:134" s="15" customFormat="1" ht="14">
      <c r="A52" s="13">
        <v>3</v>
      </c>
      <c r="B52" s="1" t="s">
        <v>134</v>
      </c>
      <c r="C52" s="2">
        <v>34573</v>
      </c>
      <c r="D52" s="1">
        <v>143</v>
      </c>
      <c r="E52" s="1" t="s">
        <v>109</v>
      </c>
      <c r="F52" s="61">
        <v>28.077000000000002</v>
      </c>
      <c r="G52" s="2">
        <v>26.934999999999999</v>
      </c>
      <c r="H52" s="3">
        <v>1</v>
      </c>
      <c r="I52" s="4">
        <f>IF(AND(J$202&gt;4,H52=1),6)+IF(AND(J$202&gt;4,H52=2),4)+IF(AND(J$202&gt;4,H52=3),3)+IF(AND(J$202&gt;4,H52=4),2)+IF(AND(J$202&gt;4,H52=5),1)+IF(AND(J$202&gt;4,H52&gt;5),1)+IF(AND(J$202=4,H52=1),4)+IF(AND(J$202=4,H52=2),3)+IF(AND(J$202=4,H52=3),2)+IF(AND(J$202=4,H52=4),1)+IF(AND(J$202=3,H52=1),3)+IF(AND(J$202=3,H52=2),2)+IF(AND(J$202=3,H52=3),1)+IF(AND(J$202=2,H52=1),2)+IF(AND(J$202=2,H52=2),1)+IF(AND(J$202=1,H52=1),1)</f>
        <v>2</v>
      </c>
      <c r="J52" s="5">
        <v>2</v>
      </c>
      <c r="K52" s="5">
        <v>1</v>
      </c>
      <c r="L52" s="7">
        <f>IF(AND(J$202&gt;4,J52=1),12)+IF(AND(J$202&gt;4,J52=2),8)+IF(AND(J$202&gt;4,J52=3),6)+IF(AND(J$202&gt;4,J52=4),5)+IF(AND(J$202&gt;4,J52=5),4)+IF(AND(J$202&gt;4,J52=6),3)+IF(AND(J$202&gt;4,J52=7),2)+IF(AND(J$202&gt;4,J52&gt;7),1)+IF(AND(J$202=4,J52=1),8)+IF(AND(J$202=4,J52=2),6)+IF(AND(J$202=4,J52=3),4)+IF(AND(J$202=4,J52=4),2)+IF(AND(J$202=3,J52=1),6)+IF(AND(J$202=3,J52=2),4)+IF(AND(J$202=3,J52=3),2)+IF(AND(J$202=2,J52=1),4)+IF(AND(J$202=2,J52=2),2)+IF(AND(J$202=1,J52=1),2)</f>
        <v>2</v>
      </c>
      <c r="M52" s="7">
        <f>IF(AND(J$202&gt;4,K52=1),12)+IF(AND(J$202&gt;4,K52=2),8)+IF(AND(J$202&gt;4,K52=3),6)+IF(AND(J$202&gt;4,K52=4),5)+IF(AND(J$202&gt;4,K52=5),4)+IF(AND(J$202&gt;4,K52=6),3)+IF(AND(J$202&gt;4,K52=7),2)+IF(AND(J$202&gt;4,K52&gt;7),1)+IF(AND(J$202=4,K52=1),8)+IF(AND(J$202=4,K52=2),6)+IF(AND(J$202=4,K52=3),4)+IF(AND(J$202=4,K52=4),2)+IF(AND(J$202=3,K52=1),6)+IF(AND(J$202=3,K52=2),4)+IF(AND(J$202=3,K52=3),2)+IF(AND(J$202=2,K52=1),4)+IF(AND(J$202=2,K52=2),2)+IF(AND(J$202=1,K52=1),2)</f>
        <v>4</v>
      </c>
      <c r="N52" s="2" t="s">
        <v>26</v>
      </c>
      <c r="O52" s="4">
        <f t="shared" si="29"/>
        <v>9</v>
      </c>
      <c r="P52" s="11">
        <f t="shared" si="30"/>
        <v>9</v>
      </c>
      <c r="Q52" s="2">
        <v>27.062999999999999</v>
      </c>
      <c r="R52" s="2">
        <v>26.972000000000001</v>
      </c>
      <c r="S52" s="2" t="s">
        <v>21</v>
      </c>
      <c r="T52" s="8" t="s">
        <v>115</v>
      </c>
      <c r="U52" s="6">
        <v>1</v>
      </c>
      <c r="V52" s="19">
        <f t="shared" si="31"/>
        <v>26.934999999999999</v>
      </c>
      <c r="W52" s="2">
        <v>26.672999999999998</v>
      </c>
      <c r="X52" s="3">
        <v>2</v>
      </c>
      <c r="Y52" s="4">
        <f t="shared" si="32"/>
        <v>3</v>
      </c>
      <c r="Z52" s="5">
        <v>3</v>
      </c>
      <c r="AA52" s="5">
        <v>2</v>
      </c>
      <c r="AB52" s="4">
        <f t="shared" si="33"/>
        <v>4</v>
      </c>
      <c r="AC52" s="4">
        <f t="shared" si="34"/>
        <v>6</v>
      </c>
      <c r="AD52" s="2" t="s">
        <v>21</v>
      </c>
      <c r="AE52" s="4">
        <f t="shared" si="35"/>
        <v>14</v>
      </c>
      <c r="AF52" s="11">
        <f t="shared" si="36"/>
        <v>23</v>
      </c>
      <c r="AG52" s="2">
        <v>26.923999999999999</v>
      </c>
      <c r="AH52" s="10">
        <v>26.8</v>
      </c>
      <c r="AI52" s="2" t="s">
        <v>21</v>
      </c>
      <c r="AJ52" s="2"/>
      <c r="AK52" s="6">
        <v>1</v>
      </c>
      <c r="AL52" s="19">
        <f t="shared" si="37"/>
        <v>26.672999999999998</v>
      </c>
    </row>
    <row r="53" spans="1:134" s="15" customFormat="1" ht="14">
      <c r="A53" s="13">
        <v>4</v>
      </c>
      <c r="B53" s="1" t="s">
        <v>111</v>
      </c>
      <c r="C53" s="2">
        <v>27383</v>
      </c>
      <c r="D53" s="1">
        <v>95</v>
      </c>
      <c r="E53" s="1" t="s">
        <v>44</v>
      </c>
      <c r="F53" s="61">
        <v>25.553999999999998</v>
      </c>
      <c r="G53" s="2">
        <v>26.439</v>
      </c>
      <c r="H53" s="3">
        <v>2</v>
      </c>
      <c r="I53" s="4">
        <f>IF(AND(J$201&gt;4,H53=1),6)+IF(AND(J$201&gt;4,H53=2),4)+IF(AND(J$201&gt;4,H53=3),3)+IF(AND(J$201&gt;4,H53=4),2)+IF(AND(J$201&gt;4,H53=5),1)+IF(AND(J$201&gt;4,H53&gt;5),1)+IF(AND(J$201=4,H53=1),4)+IF(AND(J$201=4,H53=2),3)+IF(AND(J$201=4,H53=3),2)+IF(AND(J$201=4,H53=4),1)+IF(AND(J$201=3,H53=1),3)+IF(AND(J$201=3,H53=2),2)+IF(AND(J$201=3,H53=3),1)+IF(AND(J$201=2,H53=1),2)+IF(AND(J$201=2,H53=2),1)+IF(AND(J$201=1,H53=1),1)</f>
        <v>3</v>
      </c>
      <c r="J53" s="5">
        <v>2</v>
      </c>
      <c r="K53" s="5">
        <v>3</v>
      </c>
      <c r="L53" s="4">
        <f>IF(AND(J$201&gt;4,J53=1),12)+IF(AND(J$201&gt;4,J53=2),8)+IF(AND(J$201&gt;4,J53=3),6)+IF(AND(J$201&gt;4,J53=4),5)+IF(AND(J$201&gt;4,J53=5),4)+IF(AND(J$201&gt;4,J53=6),3)+IF(AND(J$201&gt;4,J53=7),2)+IF(AND(J$201&gt;4,J53&gt;7),1)+IF(AND(J$201=4,J53=1),8)+IF(AND(J$201=4,J53=2),6)+IF(AND(J$201=4,J53=3),4)+IF(AND(J$201=4,J53=4),2)+IF(AND(J$201=3,J53=1),6)+IF(AND(J$201=3,J53=2),4)+IF(AND(J$201=3,J53=3),2)+IF(AND(J$201=2,J53=1),4)+IF(AND(J$201=2,J53=2),2)+IF(AND(J$201=1,J53=1),2)</f>
        <v>6</v>
      </c>
      <c r="M53" s="4">
        <f>IF(AND(J$201&gt;4,K53=1),12)+IF(AND(J$201&gt;4,K53=2),8)+IF(AND(J$201&gt;4,K53=3),6)+IF(AND(J$201&gt;4,K53=4),5)+IF(AND(J$201&gt;4,K53=5),4)+IF(AND(J$2001&gt;4,K53=6),3)+IF(AND(J$201&gt;4,K53=7),2)+IF(AND(J$201&gt;4,K53&gt;7),1)+IF(AND(J$201=4,K53=1),8)+IF(AND(J$201=4,K53=2),6)+IF(AND(J$201=4,K53=3),4)+IF(AND(J$201=4,K53=4),2)+IF(AND(J$201=3,K53=1),6)+IF(AND(J$201=3,K53=2),4)+IF(AND(J$201=3,K53=3),2)+IF(AND(J$201=2,K53=1),4)+IF(AND(J$201=2,K53=2),2)+IF(AND(J$201=1,K53=1),2)</f>
        <v>4</v>
      </c>
      <c r="N53" s="2" t="s">
        <v>21</v>
      </c>
      <c r="O53" s="4">
        <f t="shared" si="29"/>
        <v>13</v>
      </c>
      <c r="P53" s="11">
        <f t="shared" si="30"/>
        <v>13</v>
      </c>
      <c r="Q53" s="2">
        <v>26.757999999999999</v>
      </c>
      <c r="R53" s="2">
        <v>26.689</v>
      </c>
      <c r="S53" s="2" t="s">
        <v>21</v>
      </c>
      <c r="T53" s="2"/>
      <c r="U53" s="6"/>
      <c r="V53" s="19">
        <f t="shared" si="31"/>
        <v>25.553999999999998</v>
      </c>
      <c r="W53" s="2">
        <v>26.760999999999999</v>
      </c>
      <c r="X53" s="3">
        <v>3</v>
      </c>
      <c r="Y53" s="4">
        <f t="shared" si="32"/>
        <v>2</v>
      </c>
      <c r="Z53" s="5">
        <v>4</v>
      </c>
      <c r="AA53" s="5">
        <v>4</v>
      </c>
      <c r="AB53" s="4">
        <f t="shared" si="33"/>
        <v>2</v>
      </c>
      <c r="AC53" s="4">
        <f t="shared" si="34"/>
        <v>2</v>
      </c>
      <c r="AD53" s="2" t="s">
        <v>21</v>
      </c>
      <c r="AE53" s="4">
        <f t="shared" si="35"/>
        <v>6</v>
      </c>
      <c r="AF53" s="11">
        <f t="shared" si="36"/>
        <v>19</v>
      </c>
      <c r="AG53" s="2">
        <v>26.795000000000002</v>
      </c>
      <c r="AH53" s="2">
        <v>26.908000000000001</v>
      </c>
      <c r="AI53" s="2" t="s">
        <v>21</v>
      </c>
      <c r="AJ53" s="2"/>
      <c r="AK53" s="6"/>
      <c r="AL53" s="19">
        <f t="shared" si="37"/>
        <v>25.553999999999998</v>
      </c>
    </row>
    <row r="54" spans="1:134" s="15" customFormat="1" ht="14">
      <c r="A54" s="13">
        <v>5</v>
      </c>
      <c r="B54" s="1" t="s">
        <v>129</v>
      </c>
      <c r="C54" s="2">
        <v>6494</v>
      </c>
      <c r="D54" s="1">
        <v>17</v>
      </c>
      <c r="E54" s="1" t="s">
        <v>28</v>
      </c>
      <c r="F54" s="61">
        <v>27.847999999999999</v>
      </c>
      <c r="G54" s="2">
        <v>27.811</v>
      </c>
      <c r="H54" s="3">
        <v>2</v>
      </c>
      <c r="I54" s="4">
        <f>IF(AND(J$202&gt;4,H54=1),6)+IF(AND(J$202&gt;4,H54=2),4)+IF(AND(J$202&gt;4,H54=3),3)+IF(AND(J$202&gt;4,H54=4),2)+IF(AND(J$202&gt;4,H54=5),1)+IF(AND(J$202&gt;4,H54&gt;5),1)+IF(AND(J$202=4,H54=1),4)+IF(AND(J$202=4,H54=2),3)+IF(AND(J$202=4,H54=3),2)+IF(AND(J$202=4,H54=4),1)+IF(AND(J$202=3,H54=1),3)+IF(AND(J$202=3,H54=2),2)+IF(AND(J$202=3,H54=3),1)+IF(AND(J$202=2,H54=1),2)+IF(AND(J$202=2,H54=2),1)+IF(AND(J$202=1,H54=1),1)</f>
        <v>1</v>
      </c>
      <c r="J54" s="5">
        <v>1</v>
      </c>
      <c r="K54" s="5">
        <v>2</v>
      </c>
      <c r="L54" s="7">
        <f>IF(AND(J$202&gt;4,J54=1),12)+IF(AND(J$202&gt;4,J54=2),8)+IF(AND(J$202&gt;4,J54=3),6)+IF(AND(J$202&gt;4,J54=4),5)+IF(AND(J$202&gt;4,J54=5),4)+IF(AND(J$202&gt;4,J54=6),3)+IF(AND(J$202&gt;4,J54=7),2)+IF(AND(J$202&gt;4,J54&gt;7),1)+IF(AND(J$202=4,J54=1),8)+IF(AND(J$202=4,J54=2),6)+IF(AND(J$202=4,J54=3),4)+IF(AND(J$202=4,J54=4),2)+IF(AND(J$202=3,J54=1),6)+IF(AND(J$202=3,J54=2),4)+IF(AND(J$202=3,J54=3),2)+IF(AND(J$202=2,J54=1),4)+IF(AND(J$202=2,J54=2),2)+IF(AND(J$202=1,J54=1),2)</f>
        <v>4</v>
      </c>
      <c r="M54" s="7">
        <f>IF(AND(J$202&gt;4,K54=1),12)+IF(AND(J$202&gt;4,K54=2),8)+IF(AND(J$202&gt;4,K54=3),6)+IF(AND(J$202&gt;4,K54=4),5)+IF(AND(J$202&gt;4,K54=5),4)+IF(AND(J$202&gt;4,K54=6),3)+IF(AND(J$202&gt;4,K54=7),2)+IF(AND(J$202&gt;4,K54&gt;7),1)+IF(AND(J$202=4,K54=1),8)+IF(AND(J$202=4,K54=2),6)+IF(AND(J$202=4,K54=3),4)+IF(AND(J$202=4,K54=4),2)+IF(AND(J$202=3,K54=1),6)+IF(AND(J$202=3,K54=2),4)+IF(AND(J$202=3,K54=3),2)+IF(AND(J$202=2,K54=1),4)+IF(AND(J$202=2,K54=2),2)+IF(AND(J$202=1,K54=1),2)</f>
        <v>2</v>
      </c>
      <c r="N54" s="2" t="s">
        <v>26</v>
      </c>
      <c r="O54" s="4">
        <f t="shared" si="29"/>
        <v>8</v>
      </c>
      <c r="P54" s="11">
        <f t="shared" si="30"/>
        <v>8</v>
      </c>
      <c r="Q54" s="2">
        <v>27.827000000000002</v>
      </c>
      <c r="R54" s="2">
        <v>27.887</v>
      </c>
      <c r="S54" s="2" t="s">
        <v>26</v>
      </c>
      <c r="T54" s="2"/>
      <c r="U54" s="6">
        <v>1</v>
      </c>
      <c r="V54" s="19">
        <f t="shared" si="31"/>
        <v>27.811</v>
      </c>
      <c r="W54" s="2">
        <v>28.888999999999999</v>
      </c>
      <c r="X54" s="3">
        <v>1</v>
      </c>
      <c r="Y54" s="4">
        <f>IF(AND(Z$202&gt;4,X54=1),6)+IF(AND(Z$202&gt;4,X54=2),4)+IF(AND(Z$202&gt;4,X54=3),3)+IF(AND(Z$202&gt;4,X54=4),2)+IF(AND(Z$202&gt;4,X54=5),1)+IF(AND(Z$202&gt;4,X54&gt;5),1)+IF(AND(Z$202=4,X54=1),4)+IF(AND(Z$202=4,X54=2),3)+IF(AND(Z$202=4,X54=3),2)+IF(AND(Z$202=4,X54=4),1)+IF(AND(Z$202=3,X54=1),3)+IF(AND(Z$202=3,X54=2),2)+IF(AND(Z$202=3,X54=3),1)+IF(AND(Z$202=2,X54=1),2)+IF(AND(Z$202=2,X54=2),1)+IF(AND(Z$202=1,X54=1),1)</f>
        <v>1</v>
      </c>
      <c r="Z54" s="5">
        <v>1</v>
      </c>
      <c r="AA54" s="5">
        <v>1</v>
      </c>
      <c r="AB54" s="7">
        <f>IF(AND(Z$202&gt;4,Z54=1),12)+IF(AND(Z$202&gt;4,Z54=2),8)+IF(AND(Z$202&gt;4,Z54=3),6)+IF(AND(Z$202&gt;4,Z54=4),5)+IF(AND(Z$202&gt;4,Z54=5),4)+IF(AND(Z$202&gt;4,Z54=6),3)+IF(AND(Z$202&gt;4,Z54=7),2)+IF(AND(Z$202&gt;4,Z54&gt;7),1)+IF(AND(Z$202=4,Z54=1),8)+IF(AND(Z$202=4,Z54=2),6)+IF(AND(Z$202=4,Z54=3),4)+IF(AND(Z$202=4,Z54=4),2)+IF(AND(Z$202=3,Z54=1),6)+IF(AND(Z$202=3,Z54=2),4)+IF(AND(Z$202=3,Z54=3),2)+IF(AND(Z$202=2,Z54=1),4)+IF(AND(Z$202=2,Z54=2),2)+IF(AND(Z$202=1,Z54=1),2)</f>
        <v>2</v>
      </c>
      <c r="AC54" s="7">
        <f>IF(AND(Z$202&gt;4,AA54=1),12)+IF(AND(Z$202&gt;4,AA54=2),8)+IF(AND(Z$202&gt;4,AA54=3),6)+IF(AND(Z$202&gt;4,AA54=4),5)+IF(AND(Z$202&gt;4,AA54=5),4)+IF(AND(Z$202&gt;4,AA54=6),3)+IF(AND(Z$202&gt;4,AA54=7),2)+IF(AND(Z$202&gt;4,AA54&gt;7),1)+IF(AND(Z$202=4,AA54=1),8)+IF(AND(Z$202=4,AA54=2),6)+IF(AND(Z$202=4,AA54=3),4)+IF(AND(Z$202=4,AA54=4),2)+IF(AND(Z$202=3,AA54=1),6)+IF(AND(Z$202=3,AA54=2),4)+IF(AND(Z$202=3,AA54=3),2)+IF(AND(Z$202=2,AA54=1),4)+IF(AND(Z$202=2,AA54=2),2)+IF(AND(Z$202=1,AA54=1),2)</f>
        <v>2</v>
      </c>
      <c r="AD54" s="2" t="s">
        <v>26</v>
      </c>
      <c r="AE54" s="4">
        <f t="shared" si="35"/>
        <v>7</v>
      </c>
      <c r="AF54" s="11">
        <f t="shared" si="36"/>
        <v>15</v>
      </c>
      <c r="AG54" s="2">
        <v>27.378</v>
      </c>
      <c r="AH54" s="2">
        <v>26.835999999999999</v>
      </c>
      <c r="AI54" s="2" t="s">
        <v>21</v>
      </c>
      <c r="AJ54" s="8" t="s">
        <v>115</v>
      </c>
      <c r="AK54" s="6">
        <v>2</v>
      </c>
      <c r="AL54" s="19">
        <f t="shared" si="37"/>
        <v>26.835999999999999</v>
      </c>
    </row>
    <row r="55" spans="1:134" s="15" customFormat="1" ht="14">
      <c r="A55" s="13">
        <v>6</v>
      </c>
      <c r="B55" s="1" t="s">
        <v>139</v>
      </c>
      <c r="C55" s="2">
        <v>6053</v>
      </c>
      <c r="D55" s="1">
        <v>178</v>
      </c>
      <c r="E55" s="1" t="s">
        <v>44</v>
      </c>
      <c r="F55" s="21">
        <v>27.335000000000001</v>
      </c>
      <c r="G55" s="10">
        <v>28.346</v>
      </c>
      <c r="H55" s="3">
        <v>4</v>
      </c>
      <c r="I55" s="4">
        <f>IF(AND(J$201&gt;4,H55=1),6)+IF(AND(J$201&gt;4,H55=2),4)+IF(AND(J$201&gt;4,H55=3),3)+IF(AND(J$201&gt;4,H55=4),2)+IF(AND(J$201&gt;4,H55=5),1)+IF(AND(J$201&gt;4,H55&gt;5),1)+IF(AND(J$201=4,H55=1),4)+IF(AND(J$201=4,H55=2),3)+IF(AND(J$201=4,H55=3),2)+IF(AND(J$201=4,H55=4),1)+IF(AND(J$201=3,H55=1),3)+IF(AND(J$201=3,H55=2),2)+IF(AND(J$201=3,H55=3),1)+IF(AND(J$201=2,H55=1),2)+IF(AND(J$201=2,H55=2),1)+IF(AND(J$201=1,H55=1),1)</f>
        <v>1</v>
      </c>
      <c r="J55" s="3">
        <v>3</v>
      </c>
      <c r="K55" s="3">
        <v>4</v>
      </c>
      <c r="L55" s="4">
        <f>IF(AND(J$201&gt;4,J55=1),12)+IF(AND(J$201&gt;4,J55=2),8)+IF(AND(J$201&gt;4,J55=3),6)+IF(AND(J$201&gt;4,J55=4),5)+IF(AND(J$201&gt;4,J55=5),4)+IF(AND(J$201&gt;4,J55=6),3)+IF(AND(J$201&gt;4,J55=7),2)+IF(AND(J$201&gt;4,J55&gt;7),1)+IF(AND(J$201=4,J55=1),8)+IF(AND(J$201=4,J55=2),6)+IF(AND(J$201=4,J55=3),4)+IF(AND(J$201=4,J55=4),2)+IF(AND(J$201=3,J55=1),6)+IF(AND(J$201=3,J55=2),4)+IF(AND(J$201=3,J55=3),2)+IF(AND(J$201=2,J55=1),4)+IF(AND(J$201=2,J55=2),2)+IF(AND(J$201=1,J55=1),2)</f>
        <v>4</v>
      </c>
      <c r="M55" s="4">
        <f>IF(AND(J$201&gt;4,K55=1),12)+IF(AND(J$201&gt;4,K55=2),8)+IF(AND(J$201&gt;4,K55=3),6)+IF(AND(J$201&gt;4,K55=4),5)+IF(AND(J$201&gt;4,K55=5),4)+IF(AND(J$2001&gt;4,K55=6),3)+IF(AND(J$201&gt;4,K55=7),2)+IF(AND(J$201&gt;4,K55&gt;7),1)+IF(AND(J$201=4,K55=1),8)+IF(AND(J$201=4,K55=2),6)+IF(AND(J$201=4,K55=3),4)+IF(AND(J$201=4,K55=4),2)+IF(AND(J$201=3,K55=1),6)+IF(AND(J$201=3,K55=2),4)+IF(AND(J$201=3,K55=3),2)+IF(AND(J$201=2,K55=1),4)+IF(AND(J$201=2,K55=2),2)+IF(AND(J$201=1,K55=1),2)</f>
        <v>2</v>
      </c>
      <c r="N55" s="2" t="s">
        <v>21</v>
      </c>
      <c r="O55" s="4">
        <f t="shared" si="29"/>
        <v>8</v>
      </c>
      <c r="P55" s="11">
        <f t="shared" si="30"/>
        <v>8</v>
      </c>
      <c r="Q55" s="2">
        <v>27.027999999999999</v>
      </c>
      <c r="R55" s="2">
        <v>27.202000000000002</v>
      </c>
      <c r="S55" s="2" t="s">
        <v>21</v>
      </c>
      <c r="T55" s="2"/>
      <c r="U55" s="6">
        <v>1</v>
      </c>
      <c r="V55" s="19">
        <f t="shared" si="31"/>
        <v>27.027999999999999</v>
      </c>
      <c r="W55" s="10"/>
      <c r="X55" s="3"/>
      <c r="Y55" s="4">
        <f>IF(AND(Z$201&gt;4,X55=1),6)+IF(AND(Z$201&gt;4,X55=2),4)+IF(AND(Z$201&gt;4,X55=3),3)+IF(AND(Z$201&gt;4,X55=4),2)+IF(AND(Z$201&gt;4,X55=5),1)+IF(AND(Z$201&gt;4,X55&gt;5),1)+IF(AND(Z$201=4,X55=1),4)+IF(AND(Z$201=4,X55=2),3)+IF(AND(Z$201=4,X55=3),2)+IF(AND(Z$201=4,X55=4),1)+IF(AND(Z$201=3,X55=1),3)+IF(AND(Z$201=3,X55=2),2)+IF(AND(Z$201=3,X55=3),1)+IF(AND(Z$201=2,X55=1),2)+IF(AND(Z$201=2,X55=2),1)+IF(AND(Z$201=1,X55=1),1)</f>
        <v>0</v>
      </c>
      <c r="Z55" s="3"/>
      <c r="AA55" s="3"/>
      <c r="AB55" s="4">
        <f>IF(AND(Z$201&gt;4,Z55=1),12)+IF(AND(Z$201&gt;4,Z55=2),8)+IF(AND(Z$201&gt;4,Z55=3),6)+IF(AND(Z$201&gt;4,Z55=4),5)+IF(AND(Z$201&gt;4,Z55=5),4)+IF(AND(Z$201&gt;4,Z55=6),3)+IF(AND(Z$201&gt;4,Z55=7),2)+IF(AND(Z$201&gt;4,Z55&gt;7),1)+IF(AND(Z$201=4,Z55=1),8)+IF(AND(Z$201=4,Z55=2),6)+IF(AND(Z$201=4,Z55=3),4)+IF(AND(Z$201=4,Z55=4),2)+IF(AND(Z$201=3,Z55=1),6)+IF(AND(Z$201=3,Z55=2),4)+IF(AND(Z$201=3,Z55=3),2)+IF(AND(Z$201=2,Z55=1),4)+IF(AND(Z$201=2,Z55=2),2)+IF(AND(Z$201=1,Z55=1),2)</f>
        <v>0</v>
      </c>
      <c r="AC55" s="4">
        <f>IF(AND(Z$201&gt;4,AA55=1),12)+IF(AND(Z$201&gt;4,AA55=2),8)+IF(AND(Z$201&gt;4,AA55=3),6)+IF(AND(Z$201&gt;4,AA55=4),5)+IF(AND(Z$201&gt;4,AA55=5),4)+IF(AND(Z$2001&gt;4,AA55=6),3)+IF(AND(Z$201&gt;4,AA55=7),2)+IF(AND(Z$201&gt;4,AA55&gt;7),1)+IF(AND(Z$201=4,AA55=1),8)+IF(AND(Z$201=4,AA55=2),6)+IF(AND(Z$201=4,AA55=3),4)+IF(AND(Z$201=4,AA55=4),2)+IF(AND(Z$201=3,AA55=1),6)+IF(AND(Z$201=3,AA55=2),4)+IF(AND(Z$201=3,AA55=3),2)+IF(AND(Z$201=2,AA55=1),4)+IF(AND(Z$201=2,AA55=2),2)+IF(AND(Z$201=1,AA55=1),2)</f>
        <v>0</v>
      </c>
      <c r="AD55" s="2" t="s">
        <v>21</v>
      </c>
      <c r="AE55" s="4">
        <f t="shared" si="35"/>
        <v>0</v>
      </c>
      <c r="AF55" s="11">
        <f t="shared" si="36"/>
        <v>8</v>
      </c>
      <c r="AG55" s="2"/>
      <c r="AH55" s="2"/>
      <c r="AI55" s="2" t="s">
        <v>21</v>
      </c>
      <c r="AJ55" s="2"/>
      <c r="AK55" s="6"/>
      <c r="AL55" s="19">
        <f t="shared" si="37"/>
        <v>27.027999999999999</v>
      </c>
      <c r="AM55" s="10"/>
      <c r="AN55" s="3"/>
      <c r="AO55" s="4">
        <f>IF(AND(AP$246&gt;4,AN55=1),6)+IF(AND(AP$246&gt;4,AN55=2),4)+IF(AND(AP$246&gt;4,AN55=3),3)+IF(AND(AP$246&gt;4,AN55=4),2)+IF(AND(AP$246&gt;4,AN55=5),1)+IF(AND(AP$246&gt;4,AN55&gt;5),1)+IF(AND(AP$246=4,AN55=1),4)+IF(AND(AP$246=4,AN55=2),3)+IF(AND(AP$246=4,AN55=3),2)+IF(AND(AP$246=4,AN55=4),1)+IF(AND(AP$246=3,AN55=1),3)+IF(AND(AP$246=3,AN55=2),2)+IF(AND(AP$246=3,AN55=3),1)+IF(AND(AP$246=2,AN55=1),2)+IF(AND(AP$246=2,AN55=2),1)+IF(AND(AP$246=1,AN55=1),1)</f>
        <v>0</v>
      </c>
      <c r="AP55" s="3"/>
      <c r="AQ55" s="3"/>
      <c r="AR55" s="7">
        <f>IF(AND(AP$246&gt;4,AP55=1),12)+IF(AND(AP$246&gt;4,AP55=2),8)+IF(AND(AP$246&gt;4,AP55=3),6)+IF(AND(AP$246&gt;4,AP55=4),5)+IF(AND(AP$246&gt;4,AP55=5),4)+IF(AND(AP$246&gt;4,AP55=6),3)+IF(AND(AP$246&gt;4,AP55=7),2)+IF(AND(AP$246&gt;4,AP55&gt;7),1)+IF(AND(AP$246=4,AP55=1),8)+IF(AND(AP$246=4,AP55=2),6)+IF(AND(AP$246=4,AP55=3),4)+IF(AND(AP$246=4,AP55=4),2)+IF(AND(AP$246=3,AP55=1),6)+IF(AND(AP$246=3,AP55=2),4)+IF(AND(AP$246=3,AP55=3),2)+IF(AND(AP$246=2,AP55=1),4)+IF(AND(AP$246=2,AP55=2),2)+IF(AND(AP$246=1,AP55=1),2)</f>
        <v>0</v>
      </c>
      <c r="AS55" s="7">
        <f>IF(AND(AP$246&gt;4,AQ55=1),12)+IF(AND(AP$246&gt;4,AQ55=2),8)+IF(AND(AP$246&gt;4,AQ55=3),6)+IF(AND(AP$246&gt;4,AQ55=4),5)+IF(AND(AP$246&gt;4,AQ55=5),4)+IF(AND(AP$246&gt;4,AQ55=6),3)+IF(AND(AP$246&gt;4,AQ55=7),2)+IF(AND(AP$246&gt;4,AQ55&gt;7),1)+IF(AND(AP$246=4,AQ55=1),8)+IF(AND(AP$246=4,AQ55=2),6)+IF(AND(AP$246=4,AQ55=3),4)+IF(AND(AP$246=4,AQ55=4),2)+IF(AND(AP$246=3,AQ55=1),6)+IF(AND(AP$246=3,AQ55=2),4)+IF(AND(AP$246=3,AQ55=3),2)+IF(AND(AP$246=2,AQ55=1),4)+IF(AND(AP$246=2,AQ55=2),2)+IF(AND(AP$246=1,AQ55=1),2)</f>
        <v>0</v>
      </c>
      <c r="AT55" s="2" t="s">
        <v>21</v>
      </c>
      <c r="AU55" s="4">
        <f>+AO55+AR55+AS55+BA55</f>
        <v>0</v>
      </c>
      <c r="AV55" s="11">
        <f>AU55+AF55</f>
        <v>8</v>
      </c>
      <c r="AW55" s="2"/>
      <c r="AX55" s="2"/>
      <c r="AY55" s="2" t="s">
        <v>21</v>
      </c>
      <c r="AZ55" s="2"/>
      <c r="BA55" s="6"/>
      <c r="BB55" s="19">
        <f>MIN(AL55,AM55,AW55,AX55)</f>
        <v>27.027999999999999</v>
      </c>
      <c r="BC55" s="10"/>
      <c r="BD55" s="3"/>
      <c r="BE55" s="4">
        <f>IF(AND(BF$246&gt;4,BD55=1),6)+IF(AND(BF$246&gt;4,BD55=2),4)+IF(AND(BF$246&gt;4,BD55=3),3)+IF(AND(BF$246&gt;4,BD55=4),2)+IF(AND(BF$246&gt;4,BD55=5),1)+IF(AND(BF$246&gt;4,BD55&gt;5),1)+IF(AND(BF$246=4,BD55=1),4)+IF(AND(BF$246=4,BD55=2),3)+IF(AND(BF$246=4,BD55=3),2)+IF(AND(BF$246=4,BD55=4),1)+IF(AND(BF$246=3,BD55=1),3)+IF(AND(BF$246=3,BD55=2),2)+IF(AND(BF$246=3,BD55=3),1)+IF(AND(BF$246=2,BD55=1),2)+IF(AND(BF$246=2,BD55=2),1)+IF(AND(BF$246=1,BD55=1),1)</f>
        <v>0</v>
      </c>
      <c r="BF55" s="3"/>
      <c r="BG55" s="3"/>
      <c r="BH55" s="7">
        <f>IF(AND(BF$246&gt;4,BF55=1),12)+IF(AND(BF$246&gt;4,BF55=2),8)+IF(AND(BF$246&gt;4,BF55=3),6)+IF(AND(BF$246&gt;4,BF55=4),5)+IF(AND(BF$246&gt;4,BF55=5),4)+IF(AND(BF$246&gt;4,BF55=6),3)+IF(AND(BF$246&gt;4,BF55=7),2)+IF(AND(BF$246&gt;4,BF55&gt;7),1)+IF(AND(BF$246=4,BF55=1),8)+IF(AND(BF$246=4,BF55=2),6)+IF(AND(BF$246=4,BF55=3),4)+IF(AND(BF$246=4,BF55=4),2)+IF(AND(BF$246=3,BF55=1),6)+IF(AND(BF$246=3,BF55=2),4)+IF(AND(BF$246=3,BF55=3),2)+IF(AND(BF$246=2,BF55=1),4)+IF(AND(BF$246=2,BF55=2),2)+IF(AND(BF$246=1,BF55=1),2)</f>
        <v>0</v>
      </c>
      <c r="BI55" s="7">
        <f>IF(AND(BF$246&gt;4,BG55=1),12)+IF(AND(BF$246&gt;4,BG55=2),8)+IF(AND(BF$246&gt;4,BG55=3),6)+IF(AND(BF$246&gt;4,BG55=4),5)+IF(AND(BF$246&gt;4,BG55=5),4)+IF(AND(BF$246&gt;4,BG55=6),3)+IF(AND(BF$246&gt;4,BG55=7),2)+IF(AND(BF$246&gt;4,BG55&gt;7),1)+IF(AND(BF$246=4,BG55=1),8)+IF(AND(BF$246=4,BG55=2),6)+IF(AND(BF$246=4,BG55=3),4)+IF(AND(BF$246=4,BG55=4),2)+IF(AND(BF$246=3,BG55=1),6)+IF(AND(BF$246=3,BG55=2),4)+IF(AND(BF$246=3,BG55=3),2)+IF(AND(BF$246=2,BG55=1),4)+IF(AND(BF$246=2,BG55=2),2)+IF(AND(BF$246=1,BG55=1),2)</f>
        <v>0</v>
      </c>
      <c r="BJ55" s="2" t="s">
        <v>21</v>
      </c>
      <c r="BK55" s="4">
        <f>+BE55+BH55+BI55+BQ55</f>
        <v>0</v>
      </c>
      <c r="BL55" s="11">
        <f>BK55+AV55</f>
        <v>8</v>
      </c>
      <c r="BM55" s="2"/>
      <c r="BN55" s="2"/>
      <c r="BO55" s="2" t="s">
        <v>21</v>
      </c>
      <c r="BP55" s="2"/>
      <c r="BQ55" s="6"/>
      <c r="BR55" s="19">
        <f>MIN(BB55,BC55,BM55,BN55)</f>
        <v>27.027999999999999</v>
      </c>
      <c r="BS55" s="10"/>
      <c r="BT55" s="3"/>
      <c r="BU55" s="4">
        <f>IF(AND(BV$246&gt;4,BT55=1),6)+IF(AND(BV$246&gt;4,BT55=2),4)+IF(AND(BV$246&gt;4,BT55=3),3)+IF(AND(BV$246&gt;4,BT55=4),2)+IF(AND(BV$246&gt;4,BT55=5),1)+IF(AND(BV$246&gt;4,BT55&gt;5),1)+IF(AND(BV$246=4,BT55=1),4)+IF(AND(BV$246=4,BT55=2),3)+IF(AND(BV$246=4,BT55=3),2)+IF(AND(BV$246=4,BT55=4),1)+IF(AND(BV$246=3,BT55=1),3)+IF(AND(BV$246=3,BT55=2),2)+IF(AND(BV$246=3,BT55=3),1)+IF(AND(BV$246=2,BT55=1),2)+IF(AND(BV$246=2,BT55=2),1)+IF(AND(BV$246=1,BT55=1),1)</f>
        <v>0</v>
      </c>
      <c r="BV55" s="3"/>
      <c r="BW55" s="3"/>
      <c r="BX55" s="7">
        <f>IF(AND(BV$246&gt;4,BV55=1),12)+IF(AND(BV$246&gt;4,BV55=2),8)+IF(AND(BV$246&gt;4,BV55=3),6)+IF(AND(BV$246&gt;4,BV55=4),5)+IF(AND(BV$246&gt;4,BV55=5),4)+IF(AND(BV$246&gt;4,BV55=6),3)+IF(AND(BV$246&gt;4,BV55=7),2)+IF(AND(BV$246&gt;4,BV55&gt;7),1)+IF(AND(BV$246=4,BV55=1),8)+IF(AND(BV$246=4,BV55=2),6)+IF(AND(BV$246=4,BV55=3),4)+IF(AND(BV$246=4,BV55=4),2)+IF(AND(BV$246=3,BV55=1),6)+IF(AND(BV$246=3,BV55=2),4)+IF(AND(BV$246=3,BV55=3),2)+IF(AND(BV$246=2,BV55=1),4)+IF(AND(BV$246=2,BV55=2),2)+IF(AND(BV$246=1,BV55=1),2)</f>
        <v>0</v>
      </c>
      <c r="BY55" s="7">
        <f>IF(AND(BV$246&gt;4,BW55=1),12)+IF(AND(BV$246&gt;4,BW55=2),8)+IF(AND(BV$246&gt;4,BW55=3),6)+IF(AND(BV$246&gt;4,BW55=4),5)+IF(AND(BV$246&gt;4,BW55=5),4)+IF(AND(BV$246&gt;4,BW55=6),3)+IF(AND(BV$246&gt;4,BW55=7),2)+IF(AND(BV$246&gt;4,BW55&gt;7),1)+IF(AND(BV$246=4,BW55=1),8)+IF(AND(BV$246=4,BW55=2),6)+IF(AND(BV$246=4,BW55=3),4)+IF(AND(BV$246=4,BW55=4),2)+IF(AND(BV$246=3,BW55=1),6)+IF(AND(BV$246=3,BW55=2),4)+IF(AND(BV$246=3,BW55=3),2)+IF(AND(BV$246=2,BW55=1),4)+IF(AND(BV$246=2,BW55=2),2)+IF(AND(BV$246=1,BW55=1),2)</f>
        <v>0</v>
      </c>
      <c r="BZ55" s="2" t="s">
        <v>21</v>
      </c>
      <c r="CA55" s="4">
        <f>+BU55+BX55+BY55+CG55</f>
        <v>0</v>
      </c>
      <c r="CB55" s="11">
        <f>CA55+BL55</f>
        <v>8</v>
      </c>
      <c r="CC55" s="2"/>
      <c r="CD55" s="2"/>
      <c r="CE55" s="2" t="s">
        <v>21</v>
      </c>
      <c r="CF55" s="2"/>
      <c r="CG55" s="6"/>
      <c r="CH55" s="19">
        <f>MIN(BR55,BS55,CC55,CD55)</f>
        <v>27.027999999999999</v>
      </c>
      <c r="CI55" s="10"/>
      <c r="CJ55" s="3"/>
      <c r="CK55" s="4">
        <f>IF(AND(CL$246&gt;4,CJ55=1),6)+IF(AND(CL$246&gt;4,CJ55=2),4)+IF(AND(CL$246&gt;4,CJ55=3),3)+IF(AND(CL$246&gt;4,CJ55=4),2)+IF(AND(CL$246&gt;4,CJ55=5),1)+IF(AND(CL$246&gt;4,CJ55&gt;5),1)+IF(AND(CL$246=4,CJ55=1),4)+IF(AND(CL$246=4,CJ55=2),3)+IF(AND(CL$246=4,CJ55=3),2)+IF(AND(CL$246=4,CJ55=4),1)+IF(AND(CL$246=3,CJ55=1),3)+IF(AND(CL$246=3,CJ55=2),2)+IF(AND(CL$246=3,CJ55=3),1)+IF(AND(CL$246=2,CJ55=1),2)+IF(AND(CL$246=2,CJ55=2),1)+IF(AND(CL$246=1,CJ55=1),1)</f>
        <v>0</v>
      </c>
      <c r="CL55" s="3"/>
      <c r="CM55" s="3"/>
      <c r="CN55" s="7">
        <f>IF(AND(CL$246&gt;4,CL55=1),12)+IF(AND(CL$246&gt;4,CL55=2),8)+IF(AND(CL$246&gt;4,CL55=3),6)+IF(AND(CL$246&gt;4,CL55=4),5)+IF(AND(CL$246&gt;4,CL55=5),4)+IF(AND(CL$246&gt;4,CL55=6),3)+IF(AND(CL$246&gt;4,CL55=7),2)+IF(AND(CL$246&gt;4,CL55&gt;7),1)+IF(AND(CL$246=4,CL55=1),8)+IF(AND(CL$246=4,CL55=2),6)+IF(AND(CL$246=4,CL55=3),4)+IF(AND(CL$246=4,CL55=4),2)+IF(AND(CL$246=3,CL55=1),6)+IF(AND(CL$246=3,CL55=2),4)+IF(AND(CL$246=3,CL55=3),2)+IF(AND(CL$246=2,CL55=1),4)+IF(AND(CL$246=2,CL55=2),2)+IF(AND(CL$246=1,CL55=1),2)</f>
        <v>0</v>
      </c>
      <c r="CO55" s="7">
        <f>IF(AND(CL$246&gt;4,CM55=1),12)+IF(AND(CL$246&gt;4,CM55=2),8)+IF(AND(CL$246&gt;4,CM55=3),6)+IF(AND(CL$246&gt;4,CM55=4),5)+IF(AND(CL$246&gt;4,CM55=5),4)+IF(AND(CL$246&gt;4,CM55=6),3)+IF(AND(CL$246&gt;4,CM55=7),2)+IF(AND(CL$246&gt;4,CM55&gt;7),1)+IF(AND(CL$246=4,CM55=1),8)+IF(AND(CL$246=4,CM55=2),6)+IF(AND(CL$246=4,CM55=3),4)+IF(AND(CL$246=4,CM55=4),2)+IF(AND(CL$246=3,CM55=1),6)+IF(AND(CL$246=3,CM55=2),4)+IF(AND(CL$246=3,CM55=3),2)+IF(AND(CL$246=2,CM55=1),4)+IF(AND(CL$246=2,CM55=2),2)+IF(AND(CL$246=1,CM55=1),2)</f>
        <v>0</v>
      </c>
      <c r="CP55" s="2" t="s">
        <v>21</v>
      </c>
      <c r="CQ55" s="4">
        <f>+CK55+CN55+CO55+CW55</f>
        <v>0</v>
      </c>
      <c r="CR55" s="11">
        <f>CQ55+CB55</f>
        <v>8</v>
      </c>
      <c r="CS55" s="2"/>
      <c r="CT55" s="2"/>
      <c r="CU55" s="2" t="s">
        <v>21</v>
      </c>
      <c r="CV55" s="2"/>
      <c r="CW55" s="6"/>
      <c r="CX55" s="19">
        <f>MIN(CH55,CI55,CS55,CT55)</f>
        <v>27.027999999999999</v>
      </c>
      <c r="CY55" s="10"/>
      <c r="CZ55" s="3"/>
      <c r="DA55" s="4">
        <f>IF(AND(DB$246&gt;4,CZ55=1),6)+IF(AND(DB$246&gt;4,CZ55=2),4)+IF(AND(DB$246&gt;4,CZ55=3),3)+IF(AND(DB$246&gt;4,CZ55=4),2)+IF(AND(DB$246&gt;4,CZ55=5),1)+IF(AND(DB$246&gt;4,CZ55&gt;5),1)+IF(AND(DB$246=4,CZ55=1),4)+IF(AND(DB$246=4,CZ55=2),3)+IF(AND(DB$246=4,CZ55=3),2)+IF(AND(DB$246=4,CZ55=4),1)+IF(AND(DB$246=3,CZ55=1),3)+IF(AND(DB$246=3,CZ55=2),2)+IF(AND(DB$246=3,CZ55=3),1)+IF(AND(DB$246=2,CZ55=1),2)+IF(AND(DB$246=2,CZ55=2),1)+IF(AND(DB$246=1,CZ55=1),1)</f>
        <v>0</v>
      </c>
      <c r="DB55" s="3"/>
      <c r="DC55" s="3"/>
      <c r="DD55" s="7">
        <f>IF(AND(DB$246&gt;4,DB55=1),12)+IF(AND(DB$246&gt;4,DB55=2),8)+IF(AND(DB$246&gt;4,DB55=3),6)+IF(AND(DB$246&gt;4,DB55=4),5)+IF(AND(DB$246&gt;4,DB55=5),4)+IF(AND(DB$246&gt;4,DB55=6),3)+IF(AND(DB$246&gt;4,DB55=7),2)+IF(AND(DB$246&gt;4,DB55&gt;7),1)+IF(AND(DB$246=4,DB55=1),8)+IF(AND(DB$246=4,DB55=2),6)+IF(AND(DB$246=4,DB55=3),4)+IF(AND(DB$246=4,DB55=4),2)+IF(AND(DB$246=3,DB55=1),6)+IF(AND(DB$246=3,DB55=2),4)+IF(AND(DB$246=3,DB55=3),2)+IF(AND(DB$246=2,DB55=1),4)+IF(AND(DB$246=2,DB55=2),2)+IF(AND(DB$246=1,DB55=1),2)</f>
        <v>0</v>
      </c>
      <c r="DE55" s="7">
        <f>IF(AND(DB$246&gt;4,DC55=1),12)+IF(AND(DB$246&gt;4,DC55=2),8)+IF(AND(DB$246&gt;4,DC55=3),6)+IF(AND(DB$246&gt;4,DC55=4),5)+IF(AND(DB$246&gt;4,DC55=5),4)+IF(AND(DB$246&gt;4,DC55=6),3)+IF(AND(DB$246&gt;4,DC55=7),2)+IF(AND(DB$246&gt;4,DC55&gt;7),1)+IF(AND(DB$246=4,DC55=1),8)+IF(AND(DB$246=4,DC55=2),6)+IF(AND(DB$246=4,DC55=3),4)+IF(AND(DB$246=4,DC55=4),2)+IF(AND(DB$246=3,DC55=1),6)+IF(AND(DB$246=3,DC55=2),4)+IF(AND(DB$246=3,DC55=3),2)+IF(AND(DB$246=2,DC55=1),4)+IF(AND(DB$246=2,DC55=2),2)+IF(AND(DB$246=1,DC55=1),2)</f>
        <v>0</v>
      </c>
      <c r="DF55" s="2" t="s">
        <v>21</v>
      </c>
      <c r="DG55" s="4">
        <f>+DA55+DD55+DE55+DM55</f>
        <v>0</v>
      </c>
      <c r="DH55" s="11">
        <f>DG55+CR55</f>
        <v>8</v>
      </c>
      <c r="DI55" s="2"/>
      <c r="DJ55" s="2"/>
      <c r="DK55" s="2" t="s">
        <v>21</v>
      </c>
      <c r="DL55" s="2"/>
      <c r="DM55" s="6"/>
      <c r="DN55" s="19">
        <f>MIN(CX55,CY55,DI55,DJ55)</f>
        <v>27.027999999999999</v>
      </c>
      <c r="DO55" s="10"/>
      <c r="DP55" s="3"/>
      <c r="DQ55" s="4">
        <f>IF(AND(DR$246&gt;4,DP55=1),6)+IF(AND(DR$246&gt;4,DP55=2),4)+IF(AND(DR$246&gt;4,DP55=3),3)+IF(AND(DR$246&gt;4,DP55=4),2)+IF(AND(DR$246&gt;4,DP55=5),1)+IF(AND(DR$246&gt;4,DP55&gt;5),1)+IF(AND(DR$246=4,DP55=1),4)+IF(AND(DR$246=4,DP55=2),3)+IF(AND(DR$246=4,DP55=3),2)+IF(AND(DR$246=4,DP55=4),1)+IF(AND(DR$246=3,DP55=1),3)+IF(AND(DR$246=3,DP55=2),2)+IF(AND(DR$246=3,DP55=3),1)+IF(AND(DR$246=2,DP55=1),2)+IF(AND(DR$246=2,DP55=2),1)+IF(AND(DR$246=1,DP55=1),1)</f>
        <v>0</v>
      </c>
      <c r="DR55" s="3"/>
      <c r="DS55" s="3"/>
      <c r="DT55" s="4">
        <f>IF(AND(DR$246&gt;4,DR55=1),12)+IF(AND(DR$246&gt;4,DR55=2),8)+IF(AND(DR$246&gt;4,DR55=3),6)+IF(AND(DR$246&gt;4,DR55=4),5)+IF(AND(DR$246&gt;4,DR55=5),4)+IF(AND(DR$246&gt;4,DR55=6),3)+IF(AND(DR$246&gt;4,DR55=7),2)+IF(AND(DR$246&gt;4,DR55&gt;7),1)+IF(AND(DR$246=4,DR55=1),8)+IF(AND(DR$246=4,DR55=2),6)+IF(AND(DR$246=4,DR55=3),4)+IF(AND(DR$246=4,DR55=4),2)+IF(AND(DR$246=3,DR55=1),6)+IF(AND(DR$246=3,DR55=2),4)+IF(AND(DR$246=3,DR55=3),2)+IF(AND(DR$246=2,DR55=1),4)+IF(AND(DR$246=2,DR55=2),2)+IF(AND(DR$246=1,DR55=1),2)</f>
        <v>0</v>
      </c>
      <c r="DU55" s="4">
        <f>IF(AND(DR$246&gt;4,DS55=1),12)+IF(AND(DR$246&gt;4,DS55=2),8)+IF(AND(DR$246&gt;4,DS55=3),6)+IF(AND(DR$246&gt;4,DS55=4),5)+IF(AND(DR$246&gt;4,DS55=5),4)+IF(AND(DR$246&gt;4,DS55=6),3)+IF(AND(DR$246&gt;4,DS55=7),2)+IF(AND(DR$246&gt;4,DS55&gt;7),1)+IF(AND(DR$246=4,DS55=1),8)+IF(AND(DR$246=4,DS55=2),6)+IF(AND(DR$246=4,DS55=3),4)+IF(AND(DR$246=4,DS55=4),2)+IF(AND(DR$246=3,DS55=1),6)+IF(AND(DR$246=3,DS55=2),4)+IF(AND(DR$246=3,DS55=3),2)+IF(AND(DR$246=2,DS55=1),4)+IF(AND(DR$246=2,DS55=2),2)+IF(AND(DR$246=1,DS55=1),2)</f>
        <v>0</v>
      </c>
      <c r="DV55" s="2" t="s">
        <v>21</v>
      </c>
      <c r="DW55" s="4">
        <f>+DQ55+DT55+DU55+EC55</f>
        <v>0</v>
      </c>
      <c r="DX55" s="11">
        <f>DW55+DH55</f>
        <v>8</v>
      </c>
      <c r="DY55" s="2"/>
      <c r="DZ55" s="2"/>
      <c r="EA55" s="2" t="s">
        <v>21</v>
      </c>
      <c r="EB55" s="2"/>
      <c r="EC55" s="6"/>
      <c r="ED55" s="19">
        <f>MIN(DN55,DO55,DY55,DZ55)</f>
        <v>27.027999999999999</v>
      </c>
    </row>
    <row r="56" spans="1:134" s="15" customFormat="1" ht="14">
      <c r="B56" s="22">
        <v>6</v>
      </c>
      <c r="C56" s="17"/>
      <c r="D56" s="1"/>
      <c r="E56" s="1"/>
      <c r="F56" s="61"/>
      <c r="G56" s="10"/>
      <c r="H56" s="7"/>
      <c r="I56" s="2"/>
      <c r="J56" s="2"/>
      <c r="K56" s="2"/>
      <c r="L56" s="2"/>
      <c r="M56" s="7"/>
      <c r="N56" s="7"/>
      <c r="O56" s="4"/>
      <c r="P56" s="11"/>
      <c r="Q56" s="10"/>
      <c r="R56" s="2"/>
      <c r="S56" s="2"/>
      <c r="T56" s="2"/>
      <c r="U56" s="6"/>
      <c r="V56" s="19"/>
      <c r="W56" s="10"/>
      <c r="X56" s="7"/>
      <c r="Y56" s="2"/>
      <c r="Z56" s="2"/>
      <c r="AA56" s="2"/>
      <c r="AB56" s="2"/>
      <c r="AC56" s="7"/>
      <c r="AD56" s="7"/>
      <c r="AE56" s="4"/>
      <c r="AF56" s="11">
        <f t="shared" si="18"/>
        <v>0</v>
      </c>
      <c r="AG56" s="10"/>
      <c r="AH56" s="2"/>
      <c r="AI56" s="2"/>
      <c r="AJ56" s="2"/>
      <c r="AK56" s="6"/>
      <c r="AL56" s="19"/>
    </row>
    <row r="57" spans="1:134" s="15" customFormat="1" ht="14">
      <c r="A57" s="21"/>
      <c r="B57" s="23" t="s">
        <v>32</v>
      </c>
      <c r="C57" s="24"/>
      <c r="D57" s="50"/>
      <c r="E57" s="51"/>
      <c r="F57" s="61"/>
      <c r="G57" s="18"/>
      <c r="H57" s="11"/>
      <c r="I57" s="18"/>
      <c r="J57" s="18"/>
      <c r="K57" s="18"/>
      <c r="L57" s="18"/>
      <c r="M57" s="18"/>
      <c r="N57" s="18"/>
      <c r="O57" s="11"/>
      <c r="P57" s="11"/>
      <c r="Q57" s="18"/>
      <c r="R57" s="18"/>
      <c r="S57" s="18"/>
      <c r="T57" s="18"/>
      <c r="U57" s="12"/>
      <c r="V57" s="19"/>
      <c r="W57" s="18"/>
      <c r="X57" s="11"/>
      <c r="Y57" s="18"/>
      <c r="Z57" s="18"/>
      <c r="AA57" s="18"/>
      <c r="AB57" s="18"/>
      <c r="AC57" s="18"/>
      <c r="AD57" s="18"/>
      <c r="AE57" s="11"/>
      <c r="AF57" s="11">
        <f t="shared" si="18"/>
        <v>0</v>
      </c>
      <c r="AG57" s="18"/>
      <c r="AH57" s="18"/>
      <c r="AI57" s="18"/>
      <c r="AJ57" s="18"/>
      <c r="AK57" s="12"/>
      <c r="AL57" s="19"/>
    </row>
    <row r="58" spans="1:134" s="15" customFormat="1" ht="14" hidden="1">
      <c r="A58" s="13">
        <v>5</v>
      </c>
      <c r="B58" s="1" t="s">
        <v>119</v>
      </c>
      <c r="C58" s="2">
        <v>2855</v>
      </c>
      <c r="D58" s="1">
        <v>13</v>
      </c>
      <c r="E58" s="1" t="s">
        <v>25</v>
      </c>
      <c r="F58" s="61"/>
      <c r="G58" s="2"/>
      <c r="H58" s="3"/>
      <c r="I58" s="4">
        <f>IF(AND(J$202&gt;4,H58=1),6)+IF(AND(J$202&gt;4,H58=2),4)+IF(AND(J$202&gt;4,H58=3),3)+IF(AND(J$202&gt;4,H58=4),2)+IF(AND(J$202&gt;4,H58=5),1)+IF(AND(J$202&gt;4,H58&gt;5),1)+IF(AND(J$202=4,H58=1),4)+IF(AND(J$202=4,H58=2),3)+IF(AND(J$202=4,H58=3),2)+IF(AND(J$202=4,H58=4),1)+IF(AND(J$202=3,H58=1),3)+IF(AND(J$202=3,H58=2),2)+IF(AND(J$202=3,H58=3),1)+IF(AND(J$202=2,H58=1),2)+IF(AND(J$202=2,H58=2),1)+IF(AND(J$202=1,H58=1),1)</f>
        <v>0</v>
      </c>
      <c r="J58" s="5"/>
      <c r="K58" s="5"/>
      <c r="L58" s="7">
        <f>IF(AND(J$202&gt;4,J58=1),12)+IF(AND(J$202&gt;4,J58=2),8)+IF(AND(J$202&gt;4,J58=3),6)+IF(AND(J$202&gt;4,J58=4),5)+IF(AND(J$202&gt;4,J58=5),4)+IF(AND(J$202&gt;4,J58=6),3)+IF(AND(J$202&gt;4,J58=7),2)+IF(AND(J$202&gt;4,J58&gt;7),1)+IF(AND(J$202=4,J58=1),8)+IF(AND(J$202=4,J58=2),6)+IF(AND(J$202=4,J58=3),4)+IF(AND(J$202=4,J58=4),2)+IF(AND(J$202=3,J58=1),6)+IF(AND(J$202=3,J58=2),4)+IF(AND(J$202=3,J58=3),2)+IF(AND(J$202=2,J58=1),4)+IF(AND(J$202=2,J58=2),2)+IF(AND(J$202=1,J58=1),2)</f>
        <v>0</v>
      </c>
      <c r="M58" s="7">
        <f>IF(AND(J$202&gt;4,K58=1),12)+IF(AND(J$202&gt;4,K58=2),8)+IF(AND(J$202&gt;4,K58=3),6)+IF(AND(J$202&gt;4,K58=4),5)+IF(AND(J$202&gt;4,K58=5),4)+IF(AND(J$202&gt;4,K58=6),3)+IF(AND(J$202&gt;4,K58=7),2)+IF(AND(J$202&gt;4,K58&gt;7),1)+IF(AND(J$202=4,K58=1),8)+IF(AND(J$202=4,K58=2),6)+IF(AND(J$202=4,K58=3),4)+IF(AND(J$202=4,K58=4),2)+IF(AND(J$202=3,K58=1),6)+IF(AND(J$202=3,K58=2),4)+IF(AND(J$202=3,K58=3),2)+IF(AND(J$202=2,K58=1),4)+IF(AND(J$202=2,K58=2),2)+IF(AND(J$202=1,K58=1),2)</f>
        <v>0</v>
      </c>
      <c r="N58" s="2"/>
      <c r="O58" s="4">
        <f t="shared" ref="O58:O89" si="38">+I58+L58+M58+U58</f>
        <v>0</v>
      </c>
      <c r="P58" s="11">
        <f t="shared" ref="P58:P90" si="39">O58</f>
        <v>0</v>
      </c>
      <c r="Q58" s="2"/>
      <c r="R58" s="2"/>
      <c r="S58" s="2"/>
      <c r="T58" s="8"/>
      <c r="U58" s="6"/>
      <c r="V58" s="19">
        <f t="shared" ref="V58:V89" si="40">MIN(F58,G58,Q58,R58)</f>
        <v>0</v>
      </c>
      <c r="W58" s="2"/>
      <c r="X58" s="3"/>
      <c r="Y58" s="4">
        <f>IF(AND(Z$202&gt;4,X58=1),6)+IF(AND(Z$202&gt;4,X58=2),4)+IF(AND(Z$202&gt;4,X58=3),3)+IF(AND(Z$202&gt;4,X58=4),2)+IF(AND(Z$202&gt;4,X58=5),1)+IF(AND(Z$202&gt;4,X58&gt;5),1)+IF(AND(Z$202=4,X58=1),4)+IF(AND(Z$202=4,X58=2),3)+IF(AND(Z$202=4,X58=3),2)+IF(AND(Z$202=4,X58=4),1)+IF(AND(Z$202=3,X58=1),3)+IF(AND(Z$202=3,X58=2),2)+IF(AND(Z$202=3,X58=3),1)+IF(AND(Z$202=2,X58=1),2)+IF(AND(Z$202=2,X58=2),1)+IF(AND(Z$202=1,X58=1),1)</f>
        <v>0</v>
      </c>
      <c r="Z58" s="5"/>
      <c r="AA58" s="5"/>
      <c r="AB58" s="7">
        <f>IF(AND(Z$202&gt;4,Z58=1),12)+IF(AND(Z$202&gt;4,Z58=2),8)+IF(AND(Z$202&gt;4,Z58=3),6)+IF(AND(Z$202&gt;4,Z58=4),5)+IF(AND(Z$202&gt;4,Z58=5),4)+IF(AND(Z$202&gt;4,Z58=6),3)+IF(AND(Z$202&gt;4,Z58=7),2)+IF(AND(Z$202&gt;4,Z58&gt;7),1)+IF(AND(Z$202=4,Z58=1),8)+IF(AND(Z$202=4,Z58=2),6)+IF(AND(Z$202=4,Z58=3),4)+IF(AND(Z$202=4,Z58=4),2)+IF(AND(Z$202=3,Z58=1),6)+IF(AND(Z$202=3,Z58=2),4)+IF(AND(Z$202=3,Z58=3),2)+IF(AND(Z$202=2,Z58=1),4)+IF(AND(Z$202=2,Z58=2),2)+IF(AND(Z$202=1,Z58=1),2)</f>
        <v>0</v>
      </c>
      <c r="AC58" s="7">
        <f>IF(AND(Z$202&gt;4,AA58=1),12)+IF(AND(Z$202&gt;4,AA58=2),8)+IF(AND(Z$202&gt;4,AA58=3),6)+IF(AND(Z$202&gt;4,AA58=4),5)+IF(AND(Z$202&gt;4,AA58=5),4)+IF(AND(Z$202&gt;4,AA58=6),3)+IF(AND(Z$202&gt;4,AA58=7),2)+IF(AND(Z$202&gt;4,AA58&gt;7),1)+IF(AND(Z$202=4,AA58=1),8)+IF(AND(Z$202=4,AA58=2),6)+IF(AND(Z$202=4,AA58=3),4)+IF(AND(Z$202=4,AA58=4),2)+IF(AND(Z$202=3,AA58=1),6)+IF(AND(Z$202=3,AA58=2),4)+IF(AND(Z$202=3,AA58=3),2)+IF(AND(Z$202=2,AA58=1),4)+IF(AND(Z$202=2,AA58=2),2)+IF(AND(Z$202=1,AA58=1),2)</f>
        <v>0</v>
      </c>
      <c r="AD58" s="2"/>
      <c r="AE58" s="4">
        <f t="shared" ref="AE58" si="41">+Y58+AB58+AC58+AK58</f>
        <v>0</v>
      </c>
      <c r="AF58" s="11">
        <f t="shared" si="18"/>
        <v>0</v>
      </c>
      <c r="AG58" s="2"/>
      <c r="AH58" s="2"/>
      <c r="AI58" s="2"/>
      <c r="AJ58" s="8"/>
      <c r="AK58" s="6"/>
      <c r="AL58" s="19">
        <f t="shared" ref="AL58" si="42">MIN(V58,W58,AG58,AH58)</f>
        <v>0</v>
      </c>
    </row>
    <row r="59" spans="1:134" s="15" customFormat="1" ht="14" customHeight="1">
      <c r="A59" s="13">
        <v>1</v>
      </c>
      <c r="B59" s="1" t="s">
        <v>123</v>
      </c>
      <c r="C59" s="2">
        <v>34334</v>
      </c>
      <c r="D59" s="1">
        <v>142</v>
      </c>
      <c r="E59" s="1" t="s">
        <v>28</v>
      </c>
      <c r="F59" s="61">
        <v>99.998999999999995</v>
      </c>
      <c r="G59" s="10">
        <v>34.393999999999998</v>
      </c>
      <c r="H59" s="3"/>
      <c r="I59" s="2"/>
      <c r="J59" s="5"/>
      <c r="K59" s="5"/>
      <c r="L59" s="2"/>
      <c r="M59" s="2"/>
      <c r="N59" s="2" t="s">
        <v>42</v>
      </c>
      <c r="O59" s="4">
        <f>+I59+L59+M59+U59</f>
        <v>0</v>
      </c>
      <c r="P59" s="11">
        <f>O59</f>
        <v>0</v>
      </c>
      <c r="Q59" s="2">
        <v>29.433</v>
      </c>
      <c r="R59" s="2">
        <v>30.056000000000001</v>
      </c>
      <c r="S59" s="2" t="s">
        <v>31</v>
      </c>
      <c r="T59" s="8" t="s">
        <v>121</v>
      </c>
      <c r="U59" s="6"/>
      <c r="V59" s="19">
        <f>MIN(F59,G59,Q59,R59)</f>
        <v>29.433</v>
      </c>
      <c r="W59" s="10">
        <v>29.199000000000002</v>
      </c>
      <c r="X59" s="3">
        <v>1</v>
      </c>
      <c r="Y59" s="4">
        <f>IF(AND(Z$203&gt;4,X59=1),6)+IF(AND(Z$203&gt;4,X59=2),4)+IF(AND(Z$203&gt;4,X59=3),3)+IF(AND(Z$203&gt;4,X59=4),2)+IF(AND(Z$203&gt;4,X59=5),1)+IF(AND(Z$203&gt;4,X59&gt;5),1)+IF(AND(Z$203=4,X59=1),4)+IF(AND(Z$203=4,X59=2),3)+IF(AND(Z$203=4,X59=3),2)+IF(AND(Z$203=4,X59=4),1)+IF(AND(Z$203=3,X59=1),3)+IF(AND(Z$203=3,X59=2),2)+IF(AND(Z$203=3,X59=3),1)+IF(AND(Z$203=2,X59=1),2)+IF(AND(Z$203=2,X59=2),1)+IF(AND(Z$203=1,X59=1),1)</f>
        <v>4</v>
      </c>
      <c r="Z59" s="5">
        <v>2</v>
      </c>
      <c r="AA59" s="5">
        <v>1</v>
      </c>
      <c r="AB59" s="7">
        <f>IF(AND(Z$203&gt;4,Z59=1),12)+IF(AND(Z$203&gt;4,Z59=2),8)+IF(AND(Z$203&gt;4,Z59=3),6)+IF(AND(Z$203&gt;4,Z59=4),5)+IF(AND(Z$203&gt;4,Z59=5),4)+IF(AND(Z$203&gt;4,Z59=6),3)+IF(AND(Z$203&gt;4,Z59=7),2)+IF(AND(Z$203&gt;4,Z59&gt;7),1)+IF(AND(Z$203=4,Z59=1),8)+IF(AND(Z$203=4,Z59=2),6)+IF(AND(Z$203=4,Z59=3),4)+IF(AND(Z$203=4,Z59=4),2)+IF(AND(Z$203=3,Z59=1),6)+IF(AND(Z$203=3,Z59=2),4)+IF(AND(Z$203=3,Z59=3),2)+IF(AND(Z$203=2,Z59=1),4)+IF(AND(Z$203=2,Z59=2),2)+IF(AND(Z$203=1,Z59=1),2)</f>
        <v>6</v>
      </c>
      <c r="AC59" s="7">
        <f>IF(AND(Z$203&gt;4,AA59=1),12)+IF(AND(Z$203&gt;4,AA59=2),8)+IF(AND(Z$203&gt;4,AA59=3),6)+IF(AND(Z$203&gt;4,AA59=4),5)+IF(AND(Z$203&gt;4,AA59=5),4)+IF(AND(Z$203&gt;4,AA59=6),3)+IF(AND(Z$203&gt;4,AA59=7),2)+IF(AND(Z$203&gt;4,AA59&gt;7),1)+IF(AND(Z$203=4,AA59=1),8)+IF(AND(Z$203=4,AA59=2),6)+IF(AND(Z$203=4,AA59=3),4)+IF(AND(Z$203=4,AA59=4),2)+IF(AND(Z$203=3,AA59=1),6)+IF(AND(Z$203=3,AA59=2),4)+IF(AND(Z$203=3,AA59=3),2)+IF(AND(Z$203=2,AA59=1),4)+IF(AND(Z$203=2,AA59=2),2)+IF(AND(Z$203=1,AA59=1),2)</f>
        <v>8</v>
      </c>
      <c r="AD59" s="2" t="s">
        <v>31</v>
      </c>
      <c r="AE59" s="4">
        <f>+Y59+AB59+AC59+AK59</f>
        <v>20</v>
      </c>
      <c r="AF59" s="11">
        <f t="shared" si="18"/>
        <v>20</v>
      </c>
      <c r="AG59" s="10">
        <v>28.71</v>
      </c>
      <c r="AH59" s="2">
        <v>29.698</v>
      </c>
      <c r="AI59" s="2" t="s">
        <v>26</v>
      </c>
      <c r="AJ59" s="8" t="s">
        <v>157</v>
      </c>
      <c r="AK59" s="6">
        <v>2</v>
      </c>
      <c r="AL59" s="19">
        <f>MIN(V59,W59,AG59,AH59)</f>
        <v>28.71</v>
      </c>
    </row>
    <row r="60" spans="1:134" s="15" customFormat="1" ht="14">
      <c r="A60" s="13"/>
      <c r="B60" s="1"/>
      <c r="C60" s="2"/>
      <c r="D60" s="1"/>
      <c r="E60" s="1"/>
      <c r="F60" s="61"/>
      <c r="G60" s="2"/>
      <c r="H60" s="3"/>
      <c r="I60" s="4"/>
      <c r="J60" s="5"/>
      <c r="K60" s="5"/>
      <c r="L60" s="7"/>
      <c r="M60" s="7"/>
      <c r="N60" s="2"/>
      <c r="O60" s="4"/>
      <c r="P60" s="11"/>
      <c r="Q60" s="2"/>
      <c r="R60" s="2"/>
      <c r="S60" s="2"/>
      <c r="T60" s="8"/>
      <c r="U60" s="6"/>
      <c r="V60" s="19"/>
      <c r="W60" s="2"/>
      <c r="X60" s="3"/>
      <c r="Y60" s="4">
        <f>IF(AND(Z$202&gt;4,X60=1),6)+IF(AND(Z$202&gt;4,X60=2),4)+IF(AND(Z$202&gt;4,X60=3),3)+IF(AND(Z$202&gt;4,X60=4),2)+IF(AND(Z$202&gt;4,X60=5),1)+IF(AND(Z$202&gt;4,X60&gt;5),1)+IF(AND(Z$202=4,X60=1),4)+IF(AND(Z$202=4,X60=2),3)+IF(AND(Z$202=4,X60=3),2)+IF(AND(Z$202=4,X60=4),1)+IF(AND(Z$202=3,X60=1),3)+IF(AND(Z$202=3,X60=2),2)+IF(AND(Z$202=3,X60=3),1)+IF(AND(Z$202=2,X60=1),2)+IF(AND(Z$202=2,X60=2),1)+IF(AND(Z$202=1,X60=1),1)</f>
        <v>0</v>
      </c>
      <c r="Z60" s="5"/>
      <c r="AA60" s="5"/>
      <c r="AB60" s="7">
        <f>IF(AND(Z$202&gt;4,Z60=1),12)+IF(AND(Z$202&gt;4,Z60=2),8)+IF(AND(Z$202&gt;4,Z60=3),6)+IF(AND(Z$202&gt;4,Z60=4),5)+IF(AND(Z$202&gt;4,Z60=5),4)+IF(AND(Z$202&gt;4,Z60=6),3)+IF(AND(Z$202&gt;4,Z60=7),2)+IF(AND(Z$202&gt;4,Z60&gt;7),1)+IF(AND(Z$202=4,Z60=1),8)+IF(AND(Z$202=4,Z60=2),6)+IF(AND(Z$202=4,Z60=3),4)+IF(AND(Z$202=4,Z60=4),2)+IF(AND(Z$202=3,Z60=1),6)+IF(AND(Z$202=3,Z60=2),4)+IF(AND(Z$202=3,Z60=3),2)+IF(AND(Z$202=2,Z60=1),4)+IF(AND(Z$202=2,Z60=2),2)+IF(AND(Z$202=1,Z60=1),2)</f>
        <v>0</v>
      </c>
      <c r="AC60" s="7">
        <f>IF(AND(Z$202&gt;4,AA60=1),12)+IF(AND(Z$202&gt;4,AA60=2),8)+IF(AND(Z$202&gt;4,AA60=3),6)+IF(AND(Z$202&gt;4,AA60=4),5)+IF(AND(Z$202&gt;4,AA60=5),4)+IF(AND(Z$202&gt;4,AA60=6),3)+IF(AND(Z$202&gt;4,AA60=7),2)+IF(AND(Z$202&gt;4,AA60&gt;7),1)+IF(AND(Z$202=4,AA60=1),8)+IF(AND(Z$202=4,AA60=2),6)+IF(AND(Z$202=4,AA60=3),4)+IF(AND(Z$202=4,AA60=4),2)+IF(AND(Z$202=3,AA60=1),6)+IF(AND(Z$202=3,AA60=2),4)+IF(AND(Z$202=3,AA60=3),2)+IF(AND(Z$202=2,AA60=1),4)+IF(AND(Z$202=2,AA60=2),2)+IF(AND(Z$202=1,AA60=1),2)</f>
        <v>0</v>
      </c>
      <c r="AD60" s="2" t="s">
        <v>26</v>
      </c>
      <c r="AE60" s="4"/>
      <c r="AF60" s="11">
        <f t="shared" si="18"/>
        <v>0</v>
      </c>
      <c r="AG60" s="2"/>
      <c r="AH60" s="2"/>
      <c r="AI60" s="2"/>
      <c r="AJ60" s="6"/>
      <c r="AK60" s="6"/>
      <c r="AL60" s="19"/>
    </row>
    <row r="61" spans="1:134" s="15" customFormat="1" ht="14">
      <c r="B61" s="22">
        <v>1</v>
      </c>
      <c r="C61" s="17"/>
      <c r="D61" s="1"/>
      <c r="E61" s="1"/>
      <c r="F61" s="61"/>
      <c r="G61" s="10"/>
      <c r="H61" s="7"/>
      <c r="I61" s="4">
        <f>IF(AND(J$202&gt;4,H61=1),6)+IF(AND(J$202&gt;4,H61=2),4)+IF(AND(J$202&gt;4,H61=3),3)+IF(AND(J$202&gt;4,H61=4),2)+IF(AND(J$202&gt;4,H61=5),1)+IF(AND(J$202&gt;4,H61&gt;5),1)+IF(AND(J$202=4,H61=1),4)+IF(AND(J$202=4,H61=2),3)+IF(AND(J$202=4,H61=3),2)+IF(AND(J$202=4,H61=4),1)+IF(AND(J$202=3,H61=1),3)+IF(AND(J$202=3,H61=2),2)+IF(AND(J$202=3,H61=3),1)+IF(AND(J$202=2,H61=1),2)+IF(AND(J$202=2,H61=2),1)+IF(AND(J$202=1,H61=1),1)</f>
        <v>0</v>
      </c>
      <c r="J61" s="2"/>
      <c r="K61" s="2"/>
      <c r="L61" s="2"/>
      <c r="M61" s="2"/>
      <c r="N61" s="2"/>
      <c r="O61" s="4"/>
      <c r="P61" s="11"/>
      <c r="Q61" s="2"/>
      <c r="R61" s="2"/>
      <c r="S61" s="2"/>
      <c r="T61" s="2"/>
      <c r="U61" s="6"/>
      <c r="V61" s="19"/>
      <c r="W61" s="10"/>
      <c r="X61" s="7"/>
      <c r="Y61" s="4">
        <f>IF(AND(Z$202&gt;4,X61=1),6)+IF(AND(Z$202&gt;4,X61=2),4)+IF(AND(Z$202&gt;4,X61=3),3)+IF(AND(Z$202&gt;4,X61=4),2)+IF(AND(Z$202&gt;4,X61=5),1)+IF(AND(Z$202&gt;4,X61&gt;5),1)+IF(AND(Z$202=4,X61=1),4)+IF(AND(Z$202=4,X61=2),3)+IF(AND(Z$202=4,X61=3),2)+IF(AND(Z$202=4,X61=4),1)+IF(AND(Z$202=3,X61=1),3)+IF(AND(Z$202=3,X61=2),2)+IF(AND(Z$202=3,X61=3),1)+IF(AND(Z$202=2,X61=1),2)+IF(AND(Z$202=2,X61=2),1)+IF(AND(Z$202=1,X61=1),1)</f>
        <v>0</v>
      </c>
      <c r="Z61" s="2"/>
      <c r="AA61" s="2"/>
      <c r="AB61" s="2"/>
      <c r="AC61" s="2"/>
      <c r="AD61" s="2"/>
      <c r="AE61" s="4"/>
      <c r="AF61" s="11">
        <f t="shared" si="18"/>
        <v>0</v>
      </c>
      <c r="AG61" s="2"/>
      <c r="AH61" s="2"/>
      <c r="AI61" s="2"/>
      <c r="AJ61" s="2"/>
      <c r="AK61" s="6"/>
      <c r="AL61" s="19"/>
    </row>
    <row r="62" spans="1:134" s="15" customFormat="1" ht="14">
      <c r="A62" s="21"/>
      <c r="B62" s="23" t="s">
        <v>80</v>
      </c>
      <c r="C62" s="24"/>
      <c r="D62" s="25"/>
      <c r="E62" s="25"/>
      <c r="F62" s="61"/>
      <c r="G62" s="18"/>
      <c r="H62" s="11"/>
      <c r="I62" s="18"/>
      <c r="J62" s="18"/>
      <c r="K62" s="18"/>
      <c r="L62" s="18"/>
      <c r="M62" s="18"/>
      <c r="N62" s="18"/>
      <c r="O62" s="11"/>
      <c r="P62" s="11"/>
      <c r="Q62" s="18"/>
      <c r="R62" s="18"/>
      <c r="S62" s="18"/>
      <c r="T62" s="18"/>
      <c r="U62" s="12"/>
      <c r="V62" s="19"/>
      <c r="W62" s="18"/>
      <c r="X62" s="11"/>
      <c r="Y62" s="18"/>
      <c r="Z62" s="18"/>
      <c r="AA62" s="18"/>
      <c r="AB62" s="18"/>
      <c r="AC62" s="18"/>
      <c r="AD62" s="18"/>
      <c r="AE62" s="11"/>
      <c r="AF62" s="11">
        <f t="shared" si="18"/>
        <v>0</v>
      </c>
      <c r="AG62" s="18"/>
      <c r="AH62" s="18"/>
      <c r="AI62" s="18"/>
      <c r="AJ62" s="18"/>
      <c r="AK62" s="12"/>
      <c r="AL62" s="19"/>
    </row>
    <row r="63" spans="1:134" s="15" customFormat="1" ht="14" hidden="1">
      <c r="A63" s="13">
        <v>1</v>
      </c>
      <c r="B63" s="1" t="s">
        <v>96</v>
      </c>
      <c r="C63" s="2">
        <v>35787</v>
      </c>
      <c r="D63" s="1">
        <v>123</v>
      </c>
      <c r="E63" s="1" t="s">
        <v>105</v>
      </c>
      <c r="F63" s="61">
        <v>33.548999999999999</v>
      </c>
      <c r="G63" s="2"/>
      <c r="H63" s="3"/>
      <c r="I63" s="4">
        <f>IF(AND(J$204&gt;4,H63=1),6)+IF(AND(J$204&gt;4,H63=2),4)+IF(AND(J$204&gt;4,H63=3),3)+IF(AND(J$204&gt;4,H63=4),2)+IF(AND(J$204&gt;4,H63=5),1)+IF(AND(J$204&gt;4,H63&gt;5),1)+IF(AND(J$204=4,H63=1),4)+IF(AND(J$204=4,H63=2),3)+IF(AND(J$204=4,H63=3),2)+IF(AND(J$204=4,H63=4),1)+IF(AND(J$204=3,H63=1),3)+IF(AND(J$204=3,H63=2),2)+IF(AND(J$204=3,H63=3),1)+IF(AND(J$204=2,H63=1),2)+IF(AND(J$204=2,H63=2),1)+IF(AND(J$204=1,H63=1),1)</f>
        <v>0</v>
      </c>
      <c r="J63" s="5"/>
      <c r="K63" s="5"/>
      <c r="L63" s="7">
        <f>IF(AND(J$204&gt;4,J63=1),12)+IF(AND(J$204&gt;4,J63=2),8)+IF(AND(J$204&gt;4,J63=3),6)+IF(AND(J$204&gt;4,J63=4),5)+IF(AND(J$204&gt;4,J63=5),4)+IF(AND(J$204&gt;4,J63=6),3)+IF(AND(J$204&gt;4,J63=7),2)+IF(AND(J$204&gt;4,J63&gt;7),1)+IF(AND(J$204=4,J63=1),8)+IF(AND(J$204=4,J63=2),6)+IF(AND(J$204=4,J63=3),4)+IF(AND(J$204=4,J63=4),2)+IF(AND(J$204=3,J63=1),6)+IF(AND(J$204=3,J63=2),4)+IF(AND(J$204=3,J63=3),2)+IF(AND(J$204=2,J63=1),4)+IF(AND(J$204=2,J63=2),2)+IF(AND(J$204=1,J63=1),2)</f>
        <v>0</v>
      </c>
      <c r="M63" s="7">
        <f>IF(AND(J$204&gt;4,K63=1),12)+IF(AND(J$204&gt;4,K63=2),8)+IF(AND(J$204&gt;4,K63=3),6)+IF(AND(J$204&gt;4,K63=4),5)+IF(AND(J$204&gt;4,K63=5),4)+IF(AND(J$204&gt;4,K63=6),3)+IF(AND(J$204&gt;4,K63=7),2)+IF(AND(J$204&gt;4,K63&gt;7),1)+IF(AND(J$204=4,K63=1),8)+IF(AND(J$204=4,K63=2),6)+IF(AND(J$204=4,K63=3),4)+IF(AND(J$204=4,K63=4),2)+IF(AND(J$204=3,K63=1),6)+IF(AND(J$204=3,K63=2),4)+IF(AND(J$204=3,K63=3),2)+IF(AND(J$204=2,K63=1),4)+IF(AND(J$204=2,K63=2),2)+IF(AND(J$204=1,K63=1),2)</f>
        <v>0</v>
      </c>
      <c r="N63" s="2" t="s">
        <v>29</v>
      </c>
      <c r="O63" s="4">
        <f t="shared" si="38"/>
        <v>0</v>
      </c>
      <c r="P63" s="11">
        <f t="shared" si="39"/>
        <v>0</v>
      </c>
      <c r="Q63" s="2"/>
      <c r="R63" s="2"/>
      <c r="S63" s="2" t="s">
        <v>29</v>
      </c>
      <c r="T63" s="2"/>
      <c r="U63" s="6"/>
      <c r="V63" s="19">
        <f t="shared" si="40"/>
        <v>33.548999999999999</v>
      </c>
      <c r="W63" s="2"/>
      <c r="X63" s="3"/>
      <c r="Y63" s="4">
        <f>IF(AND(Z$204&gt;4,X63=1),6)+IF(AND(Z$204&gt;4,X63=2),4)+IF(AND(Z$204&gt;4,X63=3),3)+IF(AND(Z$204&gt;4,X63=4),2)+IF(AND(Z$204&gt;4,X63=5),1)+IF(AND(Z$204&gt;4,X63&gt;5),1)+IF(AND(Z$204=4,X63=1),4)+IF(AND(Z$204=4,X63=2),3)+IF(AND(Z$204=4,X63=3),2)+IF(AND(Z$204=4,X63=4),1)+IF(AND(Z$204=3,X63=1),3)+IF(AND(Z$204=3,X63=2),2)+IF(AND(Z$204=3,X63=3),1)+IF(AND(Z$204=2,X63=1),2)+IF(AND(Z$204=2,X63=2),1)+IF(AND(Z$204=1,X63=1),1)</f>
        <v>0</v>
      </c>
      <c r="Z63" s="5"/>
      <c r="AA63" s="5"/>
      <c r="AB63" s="7">
        <f>IF(AND(Z$204&gt;4,Z63=1),12)+IF(AND(Z$204&gt;4,Z63=2),8)+IF(AND(Z$204&gt;4,Z63=3),6)+IF(AND(Z$204&gt;4,Z63=4),5)+IF(AND(Z$204&gt;4,Z63=5),4)+IF(AND(Z$204&gt;4,Z63=6),3)+IF(AND(Z$204&gt;4,Z63=7),2)+IF(AND(Z$204&gt;4,Z63&gt;7),1)+IF(AND(Z$204=4,Z63=1),8)+IF(AND(Z$204=4,Z63=2),6)+IF(AND(Z$204=4,Z63=3),4)+IF(AND(Z$204=4,Z63=4),2)+IF(AND(Z$204=3,Z63=1),6)+IF(AND(Z$204=3,Z63=2),4)+IF(AND(Z$204=3,Z63=3),2)+IF(AND(Z$204=2,Z63=1),4)+IF(AND(Z$204=2,Z63=2),2)+IF(AND(Z$204=1,Z63=1),2)</f>
        <v>0</v>
      </c>
      <c r="AC63" s="7">
        <f>IF(AND(Z$204&gt;4,AA63=1),12)+IF(AND(Z$204&gt;4,AA63=2),8)+IF(AND(Z$204&gt;4,AA63=3),6)+IF(AND(Z$204&gt;4,AA63=4),5)+IF(AND(Z$204&gt;4,AA63=5),4)+IF(AND(Z$204&gt;4,AA63=6),3)+IF(AND(Z$204&gt;4,AA63=7),2)+IF(AND(Z$204&gt;4,AA63&gt;7),1)+IF(AND(Z$204=4,AA63=1),8)+IF(AND(Z$204=4,AA63=2),6)+IF(AND(Z$204=4,AA63=3),4)+IF(AND(Z$204=4,AA63=4),2)+IF(AND(Z$204=3,AA63=1),6)+IF(AND(Z$204=3,AA63=2),4)+IF(AND(Z$204=3,AA63=3),2)+IF(AND(Z$204=2,AA63=1),4)+IF(AND(Z$204=2,AA63=2),2)+IF(AND(Z$204=1,AA63=1),2)</f>
        <v>0</v>
      </c>
      <c r="AD63" s="2" t="s">
        <v>29</v>
      </c>
      <c r="AE63" s="4">
        <f t="shared" ref="AE63:AE70" si="43">+Y63+AB63+AC63+AK63</f>
        <v>0</v>
      </c>
      <c r="AF63" s="11">
        <f t="shared" si="18"/>
        <v>0</v>
      </c>
      <c r="AG63" s="2"/>
      <c r="AH63" s="2"/>
      <c r="AI63" s="2" t="s">
        <v>29</v>
      </c>
      <c r="AJ63" s="2"/>
      <c r="AK63" s="6"/>
      <c r="AL63" s="19">
        <f t="shared" ref="AL63:AL70" si="44">MIN(V63,W63,AG63,AH63)</f>
        <v>33.548999999999999</v>
      </c>
    </row>
    <row r="64" spans="1:134" s="15" customFormat="1" ht="14">
      <c r="A64" s="13">
        <v>1</v>
      </c>
      <c r="B64" s="1" t="s">
        <v>136</v>
      </c>
      <c r="C64" s="2">
        <v>39592</v>
      </c>
      <c r="D64" s="1">
        <v>36</v>
      </c>
      <c r="E64" s="1" t="s">
        <v>39</v>
      </c>
      <c r="F64" s="61">
        <v>32.192999999999998</v>
      </c>
      <c r="G64" s="2">
        <v>30.920999999999999</v>
      </c>
      <c r="H64" s="3">
        <v>1</v>
      </c>
      <c r="I64" s="4">
        <f>IF(AND(J$204&gt;4,H64=1),6)+IF(AND(J$204&gt;4,H64=2),4)+IF(AND(J$204&gt;4,H64=3),3)+IF(AND(J$204&gt;4,H64=4),2)+IF(AND(J$204&gt;4,H64=5),1)+IF(AND(J$204&gt;4,H64&gt;5),1)+IF(AND(J$204=4,H64=1),4)+IF(AND(J$204=4,H64=2),3)+IF(AND(J$204=4,H64=3),2)+IF(AND(J$204=4,H64=4),1)+IF(AND(J$204=3,H64=1),3)+IF(AND(J$204=3,H64=2),2)+IF(AND(J$204=3,H64=3),1)+IF(AND(J$204=2,H64=1),2)+IF(AND(J$204=2,H64=2),1)+IF(AND(J$204=1,H64=1),1)</f>
        <v>3</v>
      </c>
      <c r="J64" s="5">
        <v>1</v>
      </c>
      <c r="K64" s="5"/>
      <c r="L64" s="7">
        <f>IF(AND(J$204&gt;4,J64=1),12)+IF(AND(J$204&gt;4,J64=2),8)+IF(AND(J$204&gt;4,J64=3),6)+IF(AND(J$204&gt;4,J64=4),5)+IF(AND(J$204&gt;4,J64=5),4)+IF(AND(J$204&gt;4,J64=6),3)+IF(AND(J$204&gt;4,J64=7),2)+IF(AND(J$204&gt;4,J64&gt;7),1)+IF(AND(J$204=4,J64=1),8)+IF(AND(J$204=4,J64=2),6)+IF(AND(J$204=4,J64=3),4)+IF(AND(J$204=4,J64=4),2)+IF(AND(J$204=3,J64=1),6)+IF(AND(J$204=3,J64=2),4)+IF(AND(J$204=3,J64=3),2)+IF(AND(J$204=2,J64=1),4)+IF(AND(J$204=2,J64=2),2)+IF(AND(J$204=1,J64=1),2)</f>
        <v>6</v>
      </c>
      <c r="M64" s="7">
        <f>IF(AND(J$204&gt;4,K64=1),12)+IF(AND(J$204&gt;4,K64=2),8)+IF(AND(J$204&gt;4,K64=3),6)+IF(AND(J$204&gt;4,K64=4),5)+IF(AND(J$204&gt;4,K64=5),4)+IF(AND(J$204&gt;4,K64=6),3)+IF(AND(J$204&gt;4,K64=7),2)+IF(AND(J$204&gt;4,K64&gt;7),1)+IF(AND(J$204=4,K64=1),8)+IF(AND(J$204=4,K64=2),6)+IF(AND(J$204=4,K64=3),4)+IF(AND(J$204=4,K64=4),2)+IF(AND(J$204=3,K64=1),6)+IF(AND(J$204=3,K64=2),4)+IF(AND(J$204=3,K64=3),2)+IF(AND(J$204=2,K64=1),4)+IF(AND(J$204=2,K64=2),2)+IF(AND(J$204=1,K64=1),2)</f>
        <v>0</v>
      </c>
      <c r="N64" s="2" t="s">
        <v>29</v>
      </c>
      <c r="O64" s="4">
        <f t="shared" ref="O64:O70" si="45">+I64+L64+M64+U64</f>
        <v>11</v>
      </c>
      <c r="P64" s="11">
        <f t="shared" ref="P64:P70" si="46">O64</f>
        <v>11</v>
      </c>
      <c r="Q64" s="2">
        <v>29.594999999999999</v>
      </c>
      <c r="R64" s="2">
        <v>30.931999999999999</v>
      </c>
      <c r="S64" s="2" t="s">
        <v>31</v>
      </c>
      <c r="T64" s="8" t="s">
        <v>135</v>
      </c>
      <c r="U64" s="6">
        <v>2</v>
      </c>
      <c r="V64" s="19">
        <f t="shared" ref="V64:V70" si="47">MIN(F64,G64,Q64,R64)</f>
        <v>29.594999999999999</v>
      </c>
      <c r="W64" s="2">
        <v>31.007000000000001</v>
      </c>
      <c r="X64" s="3">
        <v>2</v>
      </c>
      <c r="Y64" s="4">
        <f t="shared" ref="Y64:Y71" si="48">IF(AND(Z$203&gt;4,X64=1),6)+IF(AND(Z$203&gt;4,X64=2),4)+IF(AND(Z$203&gt;4,X64=3),3)+IF(AND(Z$203&gt;4,X64=4),2)+IF(AND(Z$203&gt;4,X64=5),1)+IF(AND(Z$203&gt;4,X64&gt;5),1)+IF(AND(Z$203=4,X64=1),4)+IF(AND(Z$203=4,X64=2),3)+IF(AND(Z$203=4,X64=3),2)+IF(AND(Z$203=4,X64=4),1)+IF(AND(Z$203=3,X64=1),3)+IF(AND(Z$203=3,X64=2),2)+IF(AND(Z$203=3,X64=3),1)+IF(AND(Z$203=2,X64=1),2)+IF(AND(Z$203=2,X64=2),1)+IF(AND(Z$203=1,X64=1),1)</f>
        <v>3</v>
      </c>
      <c r="Z64" s="5">
        <v>1</v>
      </c>
      <c r="AA64" s="5">
        <v>2</v>
      </c>
      <c r="AB64" s="7">
        <f t="shared" ref="AB64:AB71" si="49">IF(AND(Z$203&gt;4,Z64=1),12)+IF(AND(Z$203&gt;4,Z64=2),8)+IF(AND(Z$203&gt;4,Z64=3),6)+IF(AND(Z$203&gt;4,Z64=4),5)+IF(AND(Z$203&gt;4,Z64=5),4)+IF(AND(Z$203&gt;4,Z64=6),3)+IF(AND(Z$203&gt;4,Z64=7),2)+IF(AND(Z$203&gt;4,Z64&gt;7),1)+IF(AND(Z$203=4,Z64=1),8)+IF(AND(Z$203=4,Z64=2),6)+IF(AND(Z$203=4,Z64=3),4)+IF(AND(Z$203=4,Z64=4),2)+IF(AND(Z$203=3,Z64=1),6)+IF(AND(Z$203=3,Z64=2),4)+IF(AND(Z$203=3,Z64=3),2)+IF(AND(Z$203=2,Z64=1),4)+IF(AND(Z$203=2,Z64=2),2)+IF(AND(Z$203=1,Z64=1),2)</f>
        <v>8</v>
      </c>
      <c r="AC64" s="7">
        <f t="shared" ref="AC64:AC71" si="50">IF(AND(Z$203&gt;4,AA64=1),12)+IF(AND(Z$203&gt;4,AA64=2),8)+IF(AND(Z$203&gt;4,AA64=3),6)+IF(AND(Z$203&gt;4,AA64=4),5)+IF(AND(Z$203&gt;4,AA64=5),4)+IF(AND(Z$203&gt;4,AA64=6),3)+IF(AND(Z$203&gt;4,AA64=7),2)+IF(AND(Z$203&gt;4,AA64&gt;7),1)+IF(AND(Z$203=4,AA64=1),8)+IF(AND(Z$203=4,AA64=2),6)+IF(AND(Z$203=4,AA64=3),4)+IF(AND(Z$203=4,AA64=4),2)+IF(AND(Z$203=3,AA64=1),6)+IF(AND(Z$203=3,AA64=2),4)+IF(AND(Z$203=3,AA64=3),2)+IF(AND(Z$203=2,AA64=1),4)+IF(AND(Z$203=2,AA64=2),2)+IF(AND(Z$203=1,AA64=1),2)</f>
        <v>6</v>
      </c>
      <c r="AD64" s="2" t="s">
        <v>31</v>
      </c>
      <c r="AE64" s="4">
        <f t="shared" si="43"/>
        <v>18</v>
      </c>
      <c r="AF64" s="11">
        <f t="shared" si="18"/>
        <v>29</v>
      </c>
      <c r="AG64" s="2">
        <v>28.536000000000001</v>
      </c>
      <c r="AH64" s="2">
        <v>29.832000000000001</v>
      </c>
      <c r="AI64" s="2" t="s">
        <v>31</v>
      </c>
      <c r="AJ64" s="8" t="s">
        <v>155</v>
      </c>
      <c r="AK64" s="6">
        <v>1</v>
      </c>
      <c r="AL64" s="19">
        <f t="shared" si="44"/>
        <v>28.536000000000001</v>
      </c>
    </row>
    <row r="65" spans="1:38" s="15" customFormat="1" ht="14" hidden="1" customHeight="1">
      <c r="A65" s="13">
        <v>2</v>
      </c>
      <c r="B65" s="1" t="s">
        <v>67</v>
      </c>
      <c r="C65" s="53">
        <v>23337</v>
      </c>
      <c r="D65" s="1">
        <v>203</v>
      </c>
      <c r="E65" s="1" t="s">
        <v>23</v>
      </c>
      <c r="F65" s="61">
        <v>21.59</v>
      </c>
      <c r="G65" s="2"/>
      <c r="H65" s="3"/>
      <c r="I65" s="4">
        <f>IF(AND(J$203&gt;4,H65=1),6)+IF(AND(J$203&gt;4,H65=2),4)+IF(AND(J$203&gt;4,H65=3),3)+IF(AND(J$203&gt;4,H65=4),2)+IF(AND(J$203&gt;4,H65=5),1)+IF(AND(J$203&gt;4,H65&gt;5),1)+IF(AND(J$203=4,H65=1),4)+IF(AND(J$203=4,H65=2),3)+IF(AND(J$203=4,H65=3),2)+IF(AND(J$203=4,H65=4),1)+IF(AND(J$203=3,H65=1),3)+IF(AND(J$203=3,H65=2),2)+IF(AND(J$203=3,H65=3),1)+IF(AND(J$203=2,H65=1),2)+IF(AND(J$203=2,H65=2),1)+IF(AND(J$203=1,H65=1),1)</f>
        <v>0</v>
      </c>
      <c r="J65" s="5"/>
      <c r="K65" s="5"/>
      <c r="L65" s="7">
        <f>IF(AND(J$203&gt;4,J65=1),12)+IF(AND(J$203&gt;4,J65=2),8)+IF(AND(J$203&gt;4,J65=3),6)+IF(AND(J$203&gt;4,J65=4),5)+IF(AND(J$203&gt;4,J65=5),4)+IF(AND(J$203&gt;4,J65=6),3)+IF(AND(J$203&gt;4,J65=7),2)+IF(AND(J$203&gt;4,J65&gt;7),1)+IF(AND(J$203=4,J65=1),8)+IF(AND(J$203=4,J65=2),6)+IF(AND(J$203=4,J65=3),4)+IF(AND(J$203=4,J65=4),2)+IF(AND(J$203=3,J65=1),6)+IF(AND(J$203=3,J65=2),4)+IF(AND(J$203=3,J65=3),2)+IF(AND(J$203=2,J65=1),4)+IF(AND(J$203=2,J65=2),2)+IF(AND(J$203=1,J65=1),2)</f>
        <v>0</v>
      </c>
      <c r="M65" s="7">
        <f>IF(AND(J$203&gt;4,K65=1),12)+IF(AND(J$203&gt;4,K65=2),8)+IF(AND(J$203&gt;4,K65=3),6)+IF(AND(J$203&gt;4,K65=4),5)+IF(AND(J$203&gt;4,K65=5),4)+IF(AND(J$203&gt;4,K65=6),3)+IF(AND(J$203&gt;4,K65=7),2)+IF(AND(J$203&gt;4,K65&gt;7),1)+IF(AND(J$203=4,K65=1),8)+IF(AND(J$203=4,K65=2),6)+IF(AND(J$203=4,K65=3),4)+IF(AND(J$203=4,K65=4),2)+IF(AND(J$203=3,K65=1),6)+IF(AND(J$203=3,K65=2),4)+IF(AND(J$203=3,K65=3),2)+IF(AND(J$203=2,K65=1),4)+IF(AND(J$203=2,K65=2),2)+IF(AND(J$203=1,K65=1),2)</f>
        <v>0</v>
      </c>
      <c r="N65" s="2" t="s">
        <v>29</v>
      </c>
      <c r="O65" s="4">
        <f t="shared" si="45"/>
        <v>0</v>
      </c>
      <c r="P65" s="11">
        <f t="shared" si="46"/>
        <v>0</v>
      </c>
      <c r="Q65" s="2"/>
      <c r="R65" s="2"/>
      <c r="S65" s="2" t="s">
        <v>29</v>
      </c>
      <c r="T65" s="2"/>
      <c r="U65" s="6"/>
      <c r="V65" s="19">
        <f t="shared" si="47"/>
        <v>21.59</v>
      </c>
      <c r="W65" s="2"/>
      <c r="X65" s="3"/>
      <c r="Y65" s="4">
        <f t="shared" si="48"/>
        <v>0</v>
      </c>
      <c r="Z65" s="5"/>
      <c r="AA65" s="5"/>
      <c r="AB65" s="7">
        <f t="shared" si="49"/>
        <v>0</v>
      </c>
      <c r="AC65" s="7">
        <f t="shared" si="50"/>
        <v>0</v>
      </c>
      <c r="AD65" s="2" t="s">
        <v>29</v>
      </c>
      <c r="AE65" s="4">
        <f t="shared" si="43"/>
        <v>0</v>
      </c>
      <c r="AF65" s="11">
        <f t="shared" si="18"/>
        <v>0</v>
      </c>
      <c r="AG65" s="2"/>
      <c r="AH65" s="2"/>
      <c r="AI65" s="2" t="s">
        <v>29</v>
      </c>
      <c r="AJ65" s="2"/>
      <c r="AK65" s="6"/>
      <c r="AL65" s="19">
        <f t="shared" si="44"/>
        <v>21.59</v>
      </c>
    </row>
    <row r="66" spans="1:38" s="15" customFormat="1" ht="14" hidden="1" customHeight="1">
      <c r="A66" s="13">
        <v>3</v>
      </c>
      <c r="B66" s="1" t="s">
        <v>61</v>
      </c>
      <c r="C66" s="52" t="s">
        <v>62</v>
      </c>
      <c r="D66" s="1">
        <v>711</v>
      </c>
      <c r="E66" s="1" t="s">
        <v>56</v>
      </c>
      <c r="F66" s="61">
        <v>21.59</v>
      </c>
      <c r="G66" s="10"/>
      <c r="H66" s="3"/>
      <c r="I66" s="4">
        <f>IF(AND(J$203&gt;4,H66=1),6)+IF(AND(J$203&gt;4,H66=2),4)+IF(AND(J$203&gt;4,H66=3),3)+IF(AND(J$203&gt;4,H66=4),2)+IF(AND(J$203&gt;4,H66=5),1)+IF(AND(J$203&gt;4,H66&gt;5),1)+IF(AND(J$203=4,H66=1),4)+IF(AND(J$203=4,H66=2),3)+IF(AND(J$203=4,H66=3),2)+IF(AND(J$203=4,H66=4),1)+IF(AND(J$203=3,H66=1),3)+IF(AND(J$203=3,H66=2),2)+IF(AND(J$203=3,H66=3),1)+IF(AND(J$203=2,H66=1),2)+IF(AND(J$203=2,H66=2),1)+IF(AND(J$203=1,H66=1),1)</f>
        <v>0</v>
      </c>
      <c r="J66" s="5"/>
      <c r="K66" s="5"/>
      <c r="L66" s="7">
        <f>IF(AND(J$203&gt;4,J66=1),12)+IF(AND(J$203&gt;4,J66=2),8)+IF(AND(J$203&gt;4,J66=3),6)+IF(AND(J$203&gt;4,J66=4),5)+IF(AND(J$203&gt;4,J66=5),4)+IF(AND(J$203&gt;4,J66=6),3)+IF(AND(J$203&gt;4,J66=7),2)+IF(AND(J$203&gt;4,J66&gt;7),1)+IF(AND(J$203=4,J66=1),8)+IF(AND(J$203=4,J66=2),6)+IF(AND(J$203=4,J66=3),4)+IF(AND(J$203=4,J66=4),2)+IF(AND(J$203=3,J66=1),6)+IF(AND(J$203=3,J66=2),4)+IF(AND(J$203=3,J66=3),2)+IF(AND(J$203=2,J66=1),4)+IF(AND(J$203=2,J66=2),2)+IF(AND(J$203=1,J66=1),2)</f>
        <v>0</v>
      </c>
      <c r="M66" s="7">
        <f>IF(AND(J$203&gt;4,K66=1),12)+IF(AND(J$203&gt;4,K66=2),8)+IF(AND(J$203&gt;4,K66=3),6)+IF(AND(J$203&gt;4,K66=4),5)+IF(AND(J$203&gt;4,K66=5),4)+IF(AND(J$203&gt;4,K66=6),3)+IF(AND(J$203&gt;4,K66=7),2)+IF(AND(J$203&gt;4,K66&gt;7),1)+IF(AND(J$203=4,K66=1),8)+IF(AND(J$203=4,K66=2),6)+IF(AND(J$203=4,K66=3),4)+IF(AND(J$203=4,K66=4),2)+IF(AND(J$203=3,K66=1),6)+IF(AND(J$203=3,K66=2),4)+IF(AND(J$203=3,K66=3),2)+IF(AND(J$203=2,K66=1),4)+IF(AND(J$203=2,K66=2),2)+IF(AND(J$203=1,K66=1),2)</f>
        <v>0</v>
      </c>
      <c r="N66" s="2" t="s">
        <v>29</v>
      </c>
      <c r="O66" s="4">
        <f t="shared" si="45"/>
        <v>0</v>
      </c>
      <c r="P66" s="11">
        <f t="shared" si="46"/>
        <v>0</v>
      </c>
      <c r="Q66" s="2"/>
      <c r="R66" s="10"/>
      <c r="S66" s="2" t="s">
        <v>29</v>
      </c>
      <c r="T66" s="2"/>
      <c r="U66" s="6"/>
      <c r="V66" s="19">
        <f t="shared" si="47"/>
        <v>21.59</v>
      </c>
      <c r="W66" s="10"/>
      <c r="X66" s="3"/>
      <c r="Y66" s="4">
        <f t="shared" si="48"/>
        <v>0</v>
      </c>
      <c r="Z66" s="5"/>
      <c r="AA66" s="5"/>
      <c r="AB66" s="7">
        <f t="shared" si="49"/>
        <v>0</v>
      </c>
      <c r="AC66" s="7">
        <f t="shared" si="50"/>
        <v>0</v>
      </c>
      <c r="AD66" s="2" t="s">
        <v>29</v>
      </c>
      <c r="AE66" s="4">
        <f t="shared" si="43"/>
        <v>0</v>
      </c>
      <c r="AF66" s="11">
        <f t="shared" si="18"/>
        <v>0</v>
      </c>
      <c r="AG66" s="2"/>
      <c r="AH66" s="10"/>
      <c r="AI66" s="2" t="s">
        <v>29</v>
      </c>
      <c r="AJ66" s="2"/>
      <c r="AK66" s="6"/>
      <c r="AL66" s="19">
        <f t="shared" si="44"/>
        <v>21.59</v>
      </c>
    </row>
    <row r="67" spans="1:38" s="15" customFormat="1" ht="14" hidden="1" customHeight="1">
      <c r="A67" s="13">
        <v>4</v>
      </c>
      <c r="B67" s="1" t="s">
        <v>76</v>
      </c>
      <c r="C67" s="2">
        <v>29587</v>
      </c>
      <c r="D67" s="1">
        <v>122</v>
      </c>
      <c r="E67" s="1" t="s">
        <v>71</v>
      </c>
      <c r="F67" s="61">
        <v>21.59</v>
      </c>
      <c r="G67" s="2"/>
      <c r="H67" s="3"/>
      <c r="I67" s="4">
        <f>IF(AND(J$203&gt;4,H67=1),6)+IF(AND(J$203&gt;4,H67=2),4)+IF(AND(J$203&gt;4,H67=3),3)+IF(AND(J$203&gt;4,H67=4),2)+IF(AND(J$203&gt;4,H67=5),1)+IF(AND(J$203&gt;4,H67&gt;5),1)+IF(AND(J$203=4,H67=1),4)+IF(AND(J$203=4,H67=2),3)+IF(AND(J$203=4,H67=3),2)+IF(AND(J$203=4,H67=4),1)+IF(AND(J$203=3,H67=1),3)+IF(AND(J$203=3,H67=2),2)+IF(AND(J$203=3,H67=3),1)+IF(AND(J$203=2,H67=1),2)+IF(AND(J$203=2,H67=2),1)+IF(AND(J$203=1,H67=1),1)</f>
        <v>0</v>
      </c>
      <c r="J67" s="5"/>
      <c r="K67" s="5"/>
      <c r="L67" s="7">
        <f>IF(AND(J$203&gt;4,J67=1),12)+IF(AND(J$203&gt;4,J67=2),8)+IF(AND(J$203&gt;4,J67=3),6)+IF(AND(J$203&gt;4,J67=4),5)+IF(AND(J$203&gt;4,J67=5),4)+IF(AND(J$203&gt;4,J67=6),3)+IF(AND(J$203&gt;4,J67=7),2)+IF(AND(J$203&gt;4,J67&gt;7),1)+IF(AND(J$203=4,J67=1),8)+IF(AND(J$203=4,J67=2),6)+IF(AND(J$203=4,J67=3),4)+IF(AND(J$203=4,J67=4),2)+IF(AND(J$203=3,J67=1),6)+IF(AND(J$203=3,J67=2),4)+IF(AND(J$203=3,J67=3),2)+IF(AND(J$203=2,J67=1),4)+IF(AND(J$203=2,J67=2),2)+IF(AND(J$203=1,J67=1),2)</f>
        <v>0</v>
      </c>
      <c r="M67" s="7">
        <f>IF(AND(J$203&gt;4,K67=1),12)+IF(AND(J$203&gt;4,K67=2),8)+IF(AND(J$203&gt;4,K67=3),6)+IF(AND(J$203&gt;4,K67=4),5)+IF(AND(J$203&gt;4,K67=5),4)+IF(AND(J$203&gt;4,K67=6),3)+IF(AND(J$203&gt;4,K67=7),2)+IF(AND(J$203&gt;4,K67&gt;7),1)+IF(AND(J$203=4,K67=1),8)+IF(AND(J$203=4,K67=2),6)+IF(AND(J$203=4,K67=3),4)+IF(AND(J$203=4,K67=4),2)+IF(AND(J$203=3,K67=1),6)+IF(AND(J$203=3,K67=2),4)+IF(AND(J$203=3,K67=3),2)+IF(AND(J$203=2,K67=1),4)+IF(AND(J$203=2,K67=2),2)+IF(AND(J$203=1,K67=1),2)</f>
        <v>0</v>
      </c>
      <c r="N67" s="2" t="s">
        <v>29</v>
      </c>
      <c r="O67" s="4">
        <f t="shared" si="45"/>
        <v>0</v>
      </c>
      <c r="P67" s="11">
        <f t="shared" si="46"/>
        <v>0</v>
      </c>
      <c r="Q67" s="2"/>
      <c r="R67" s="2"/>
      <c r="S67" s="2" t="s">
        <v>29</v>
      </c>
      <c r="T67" s="2"/>
      <c r="U67" s="6"/>
      <c r="V67" s="19">
        <f t="shared" si="47"/>
        <v>21.59</v>
      </c>
      <c r="W67" s="2"/>
      <c r="X67" s="3"/>
      <c r="Y67" s="4">
        <f t="shared" si="48"/>
        <v>0</v>
      </c>
      <c r="Z67" s="5"/>
      <c r="AA67" s="5"/>
      <c r="AB67" s="7">
        <f t="shared" si="49"/>
        <v>0</v>
      </c>
      <c r="AC67" s="7">
        <f t="shared" si="50"/>
        <v>0</v>
      </c>
      <c r="AD67" s="2" t="s">
        <v>29</v>
      </c>
      <c r="AE67" s="4">
        <f t="shared" si="43"/>
        <v>0</v>
      </c>
      <c r="AF67" s="11">
        <f t="shared" si="18"/>
        <v>0</v>
      </c>
      <c r="AG67" s="2"/>
      <c r="AH67" s="2"/>
      <c r="AI67" s="2" t="s">
        <v>29</v>
      </c>
      <c r="AJ67" s="2"/>
      <c r="AK67" s="6"/>
      <c r="AL67" s="19">
        <f t="shared" si="44"/>
        <v>21.59</v>
      </c>
    </row>
    <row r="68" spans="1:38" s="15" customFormat="1" ht="14" hidden="1">
      <c r="A68" s="13">
        <v>8</v>
      </c>
      <c r="B68" s="1" t="s">
        <v>130</v>
      </c>
      <c r="C68" s="2"/>
      <c r="D68" s="1">
        <v>107</v>
      </c>
      <c r="E68" s="1" t="s">
        <v>131</v>
      </c>
      <c r="F68" s="61"/>
      <c r="G68" s="2"/>
      <c r="H68" s="3"/>
      <c r="I68" s="4">
        <f>IF(AND(J$203&gt;4,H68=1),6)+IF(AND(J$203&gt;4,H68=2),4)+IF(AND(J$203&gt;4,H68=3),3)+IF(AND(J$203&gt;4,H68=4),2)+IF(AND(J$203&gt;4,H68=5),1)+IF(AND(J$203&gt;4,H68&gt;5),1)+IF(AND(J$203=4,H68=1),4)+IF(AND(J$203=4,H68=2),3)+IF(AND(J$203=4,H68=3),2)+IF(AND(J$203=4,H68=4),1)+IF(AND(J$203=3,H68=1),3)+IF(AND(J$203=3,H68=2),2)+IF(AND(J$203=3,H68=3),1)+IF(AND(J$203=2,H68=1),2)+IF(AND(J$203=2,H68=2),1)+IF(AND(J$203=1,H68=1),1)</f>
        <v>0</v>
      </c>
      <c r="J68" s="5"/>
      <c r="K68" s="5"/>
      <c r="L68" s="7">
        <f>IF(AND(J$203&gt;4,J68=1),12)+IF(AND(J$203&gt;4,J68=2),8)+IF(AND(J$203&gt;4,J68=3),6)+IF(AND(J$203&gt;4,J68=4),5)+IF(AND(J$203&gt;4,J68=5),4)+IF(AND(J$203&gt;4,J68=6),3)+IF(AND(J$203&gt;4,J68=7),2)+IF(AND(J$203&gt;4,J68&gt;7),1)+IF(AND(J$203=4,J68=1),8)+IF(AND(J$203=4,J68=2),6)+IF(AND(J$203=4,J68=3),4)+IF(AND(J$203=4,J68=4),2)+IF(AND(J$203=3,J68=1),6)+IF(AND(J$203=3,J68=2),4)+IF(AND(J$203=3,J68=3),2)+IF(AND(J$203=2,J68=1),4)+IF(AND(J$203=2,J68=2),2)+IF(AND(J$203=1,J68=1),2)</f>
        <v>0</v>
      </c>
      <c r="M68" s="7">
        <f>IF(AND(J$203&gt;4,K68=1),12)+IF(AND(J$203&gt;4,K68=2),8)+IF(AND(J$203&gt;4,K68=3),6)+IF(AND(J$203&gt;4,K68=4),5)+IF(AND(J$203&gt;4,K68=5),4)+IF(AND(J$203&gt;4,K68=6),3)+IF(AND(J$203&gt;4,K68=7),2)+IF(AND(J$203&gt;4,K68&gt;7),1)+IF(AND(J$203=4,K68=1),8)+IF(AND(J$203=4,K68=2),6)+IF(AND(J$203=4,K68=3),4)+IF(AND(J$203=4,K68=4),2)+IF(AND(J$203=3,K68=1),6)+IF(AND(J$203=3,K68=2),4)+IF(AND(J$203=3,K68=3),2)+IF(AND(J$203=2,K68=1),4)+IF(AND(J$203=2,K68=2),2)+IF(AND(J$203=1,K68=1),2)</f>
        <v>0</v>
      </c>
      <c r="N68" s="2"/>
      <c r="O68" s="4">
        <f t="shared" si="45"/>
        <v>0</v>
      </c>
      <c r="P68" s="11">
        <f t="shared" si="46"/>
        <v>0</v>
      </c>
      <c r="Q68" s="2"/>
      <c r="R68" s="2"/>
      <c r="S68" s="2"/>
      <c r="T68" s="2"/>
      <c r="U68" s="6"/>
      <c r="V68" s="19">
        <f t="shared" si="47"/>
        <v>0</v>
      </c>
      <c r="W68" s="2"/>
      <c r="X68" s="3"/>
      <c r="Y68" s="4">
        <f t="shared" si="48"/>
        <v>0</v>
      </c>
      <c r="Z68" s="5"/>
      <c r="AA68" s="5"/>
      <c r="AB68" s="7">
        <f t="shared" si="49"/>
        <v>0</v>
      </c>
      <c r="AC68" s="7">
        <f t="shared" si="50"/>
        <v>0</v>
      </c>
      <c r="AD68" s="2"/>
      <c r="AE68" s="4">
        <f t="shared" si="43"/>
        <v>0</v>
      </c>
      <c r="AF68" s="11">
        <f t="shared" si="18"/>
        <v>0</v>
      </c>
      <c r="AG68" s="2"/>
      <c r="AH68" s="2"/>
      <c r="AI68" s="2"/>
      <c r="AJ68" s="2"/>
      <c r="AK68" s="6"/>
      <c r="AL68" s="19">
        <f t="shared" si="44"/>
        <v>0</v>
      </c>
    </row>
    <row r="69" spans="1:38" s="15" customFormat="1" ht="14">
      <c r="A69" s="13">
        <v>2</v>
      </c>
      <c r="B69" s="1" t="s">
        <v>116</v>
      </c>
      <c r="C69" s="2">
        <v>38296</v>
      </c>
      <c r="D69" s="1">
        <v>651</v>
      </c>
      <c r="E69" s="1" t="s">
        <v>107</v>
      </c>
      <c r="F69" s="61">
        <v>30.175999999999998</v>
      </c>
      <c r="G69" s="2">
        <v>32.094000000000001</v>
      </c>
      <c r="H69" s="3">
        <v>1</v>
      </c>
      <c r="I69" s="4">
        <f>IF(AND(J$203&gt;4,H69=1),6)+IF(AND(J$203&gt;4,H69=2),4)+IF(AND(J$203&gt;4,H69=3),3)+IF(AND(J$203&gt;4,H69=4),2)+IF(AND(J$203&gt;4,H69=5),1)+IF(AND(J$203&gt;4,H69&gt;5),1)+IF(AND(J$203=4,H69=1),4)+IF(AND(J$203=4,H69=2),3)+IF(AND(J$203=4,H69=3),2)+IF(AND(J$203=4,H69=4),1)+IF(AND(J$203=3,H69=1),3)+IF(AND(J$203=3,H69=2),2)+IF(AND(J$203=3,H69=3),1)+IF(AND(J$203=2,H69=1),2)+IF(AND(J$203=2,H69=2),1)+IF(AND(J$203=1,H69=1),1)</f>
        <v>1</v>
      </c>
      <c r="J69" s="5">
        <v>1</v>
      </c>
      <c r="K69" s="5">
        <v>1</v>
      </c>
      <c r="L69" s="7">
        <f>IF(AND(J$203&gt;4,J69=1),12)+IF(AND(J$203&gt;4,J69=2),8)+IF(AND(J$203&gt;4,J69=3),6)+IF(AND(J$203&gt;4,J69=4),5)+IF(AND(J$203&gt;4,J69=5),4)+IF(AND(J$203&gt;4,J69=6),3)+IF(AND(J$203&gt;4,J69=7),2)+IF(AND(J$203&gt;4,J69&gt;7),1)+IF(AND(J$203=4,J69=1),8)+IF(AND(J$203=4,J69=2),6)+IF(AND(J$203=4,J69=3),4)+IF(AND(J$203=4,J69=4),2)+IF(AND(J$203=3,J69=1),6)+IF(AND(J$203=3,J69=2),4)+IF(AND(J$203=3,J69=3),2)+IF(AND(J$203=2,J69=1),4)+IF(AND(J$203=2,J69=2),2)+IF(AND(J$203=1,J69=1),2)</f>
        <v>2</v>
      </c>
      <c r="M69" s="7">
        <f>IF(AND(J$203&gt;4,K69=1),12)+IF(AND(J$203&gt;4,K69=2),8)+IF(AND(J$203&gt;4,K69=3),6)+IF(AND(J$203&gt;4,K69=4),5)+IF(AND(J$203&gt;4,K69=5),4)+IF(AND(J$203&gt;4,K69=6),3)+IF(AND(J$203&gt;4,K69=7),2)+IF(AND(J$203&gt;4,K69&gt;7),1)+IF(AND(J$203=4,K69=1),8)+IF(AND(J$203=4,K69=2),6)+IF(AND(J$203=4,K69=3),4)+IF(AND(J$203=4,K69=4),2)+IF(AND(J$203=3,K69=1),6)+IF(AND(J$203=3,K69=2),4)+IF(AND(J$203=3,K69=3),2)+IF(AND(J$203=2,K69=1),4)+IF(AND(J$203=2,K69=2),2)+IF(AND(J$203=1,K69=1),2)</f>
        <v>2</v>
      </c>
      <c r="N69" s="2" t="s">
        <v>31</v>
      </c>
      <c r="O69" s="4">
        <f t="shared" si="45"/>
        <v>5</v>
      </c>
      <c r="P69" s="11">
        <f t="shared" si="46"/>
        <v>5</v>
      </c>
      <c r="Q69" s="2">
        <v>31.643000000000001</v>
      </c>
      <c r="R69" s="2">
        <v>32.286999999999999</v>
      </c>
      <c r="S69" s="2" t="s">
        <v>31</v>
      </c>
      <c r="T69" s="6"/>
      <c r="U69" s="6"/>
      <c r="V69" s="19">
        <f t="shared" si="47"/>
        <v>30.175999999999998</v>
      </c>
      <c r="W69" s="2"/>
      <c r="X69" s="3"/>
      <c r="Y69" s="4">
        <f t="shared" si="48"/>
        <v>0</v>
      </c>
      <c r="Z69" s="5">
        <v>3</v>
      </c>
      <c r="AA69" s="5">
        <v>3</v>
      </c>
      <c r="AB69" s="7">
        <f t="shared" si="49"/>
        <v>4</v>
      </c>
      <c r="AC69" s="7">
        <f t="shared" si="50"/>
        <v>4</v>
      </c>
      <c r="AD69" s="2" t="s">
        <v>31</v>
      </c>
      <c r="AE69" s="4">
        <f t="shared" si="43"/>
        <v>8</v>
      </c>
      <c r="AF69" s="11">
        <f t="shared" si="18"/>
        <v>13</v>
      </c>
      <c r="AG69" s="2">
        <v>31.617999999999999</v>
      </c>
      <c r="AH69" s="2">
        <v>31.948</v>
      </c>
      <c r="AI69" s="2" t="s">
        <v>31</v>
      </c>
      <c r="AJ69" s="2"/>
      <c r="AK69" s="6"/>
      <c r="AL69" s="19">
        <f t="shared" si="44"/>
        <v>30.175999999999998</v>
      </c>
    </row>
    <row r="70" spans="1:38" s="15" customFormat="1" ht="14" customHeight="1">
      <c r="A70" s="13">
        <v>3</v>
      </c>
      <c r="B70" s="1" t="s">
        <v>147</v>
      </c>
      <c r="C70" s="2">
        <v>40468</v>
      </c>
      <c r="D70" s="1">
        <v>27</v>
      </c>
      <c r="E70" s="1" t="s">
        <v>39</v>
      </c>
      <c r="F70" s="61">
        <v>99.998999999999995</v>
      </c>
      <c r="G70" s="10"/>
      <c r="H70" s="3"/>
      <c r="I70" s="2"/>
      <c r="J70" s="5"/>
      <c r="K70" s="5"/>
      <c r="L70" s="2"/>
      <c r="M70" s="2"/>
      <c r="N70" s="2" t="s">
        <v>42</v>
      </c>
      <c r="O70" s="4">
        <f t="shared" si="45"/>
        <v>0</v>
      </c>
      <c r="P70" s="11">
        <f t="shared" si="46"/>
        <v>0</v>
      </c>
      <c r="Q70" s="2">
        <v>29.923999999999999</v>
      </c>
      <c r="R70" s="2">
        <v>29.422999999999998</v>
      </c>
      <c r="S70" s="2" t="s">
        <v>31</v>
      </c>
      <c r="T70" s="8" t="s">
        <v>121</v>
      </c>
      <c r="U70" s="6"/>
      <c r="V70" s="19">
        <f t="shared" si="47"/>
        <v>29.422999999999998</v>
      </c>
      <c r="W70" s="10">
        <v>32.186</v>
      </c>
      <c r="X70" s="3">
        <v>3</v>
      </c>
      <c r="Y70" s="4">
        <f t="shared" si="48"/>
        <v>2</v>
      </c>
      <c r="Z70" s="5">
        <v>4</v>
      </c>
      <c r="AA70" s="5"/>
      <c r="AB70" s="7">
        <f t="shared" si="49"/>
        <v>2</v>
      </c>
      <c r="AC70" s="7">
        <f t="shared" si="50"/>
        <v>0</v>
      </c>
      <c r="AD70" s="2" t="s">
        <v>31</v>
      </c>
      <c r="AE70" s="4">
        <f t="shared" si="43"/>
        <v>4</v>
      </c>
      <c r="AF70" s="11">
        <f t="shared" si="18"/>
        <v>4</v>
      </c>
      <c r="AG70" s="2">
        <v>31.177</v>
      </c>
      <c r="AH70" s="2"/>
      <c r="AI70" s="2" t="s">
        <v>31</v>
      </c>
      <c r="AJ70" s="2" t="s">
        <v>155</v>
      </c>
      <c r="AK70" s="6"/>
      <c r="AL70" s="19">
        <f t="shared" si="44"/>
        <v>29.422999999999998</v>
      </c>
    </row>
    <row r="71" spans="1:38" s="15" customFormat="1" ht="14">
      <c r="A71" s="13"/>
      <c r="B71" s="1"/>
      <c r="C71" s="2"/>
      <c r="D71" s="1"/>
      <c r="E71" s="1"/>
      <c r="F71" s="61"/>
      <c r="G71" s="2"/>
      <c r="H71" s="3"/>
      <c r="I71" s="4">
        <f>IF(AND(J$203&gt;4,H71=1),6)+IF(AND(J$203&gt;4,H71=2),4)+IF(AND(J$203&gt;4,H71=3),3)+IF(AND(J$203&gt;4,H71=4),2)+IF(AND(J$203&gt;4,H71=5),1)+IF(AND(J$203&gt;4,H71&gt;5),1)+IF(AND(J$203=4,H71=1),4)+IF(AND(J$203=4,H71=2),3)+IF(AND(J$203=4,H71=3),2)+IF(AND(J$203=4,H71=4),1)+IF(AND(J$203=3,H71=1),3)+IF(AND(J$203=3,H71=2),2)+IF(AND(J$203=3,H71=3),1)+IF(AND(J$203=2,H71=1),2)+IF(AND(J$203=2,H71=2),1)+IF(AND(J$203=1,H71=1),1)</f>
        <v>0</v>
      </c>
      <c r="J71" s="5"/>
      <c r="K71" s="5"/>
      <c r="L71" s="7">
        <f>IF(AND(J$203&gt;4,J71=1),12)+IF(AND(J$203&gt;4,J71=2),8)+IF(AND(J$203&gt;4,J71=3),6)+IF(AND(J$203&gt;4,J71=4),5)+IF(AND(J$203&gt;4,J71=5),4)+IF(AND(J$203&gt;4,J71=6),3)+IF(AND(J$203&gt;4,J71=7),2)+IF(AND(J$203&gt;4,J71&gt;7),1)+IF(AND(J$203=4,J71=1),8)+IF(AND(J$203=4,J71=2),6)+IF(AND(J$203=4,J71=3),4)+IF(AND(J$203=4,J71=4),2)+IF(AND(J$203=3,J71=1),6)+IF(AND(J$203=3,J71=2),4)+IF(AND(J$203=3,J71=3),2)+IF(AND(J$203=2,J71=1),4)+IF(AND(J$203=2,J71=2),2)+IF(AND(J$203=1,J71=1),2)</f>
        <v>0</v>
      </c>
      <c r="M71" s="7">
        <f>IF(AND(J$203&gt;4,K71=1),12)+IF(AND(J$203&gt;4,K71=2),8)+IF(AND(J$203&gt;4,K71=3),6)+IF(AND(J$203&gt;4,K71=4),5)+IF(AND(J$203&gt;4,K71=5),4)+IF(AND(J$203&gt;4,K71=6),3)+IF(AND(J$203&gt;4,K71=7),2)+IF(AND(J$203&gt;4,K71&gt;7),1)+IF(AND(J$203=4,K71=1),8)+IF(AND(J$203=4,K71=2),6)+IF(AND(J$203=4,K71=3),4)+IF(AND(J$203=4,K71=4),2)+IF(AND(J$203=3,K71=1),6)+IF(AND(J$203=3,K71=2),4)+IF(AND(J$203=3,K71=3),2)+IF(AND(J$203=2,K71=1),4)+IF(AND(J$203=2,K71=2),2)+IF(AND(J$203=1,K71=1),2)</f>
        <v>0</v>
      </c>
      <c r="N71" s="2"/>
      <c r="O71" s="4"/>
      <c r="P71" s="11"/>
      <c r="Q71" s="2"/>
      <c r="R71" s="2"/>
      <c r="S71" s="2"/>
      <c r="T71" s="2"/>
      <c r="U71" s="6"/>
      <c r="V71" s="19"/>
      <c r="W71" s="2"/>
      <c r="X71" s="3"/>
      <c r="Y71" s="4">
        <f t="shared" si="48"/>
        <v>0</v>
      </c>
      <c r="Z71" s="5"/>
      <c r="AA71" s="5"/>
      <c r="AB71" s="7">
        <f t="shared" si="49"/>
        <v>0</v>
      </c>
      <c r="AC71" s="7">
        <f t="shared" si="50"/>
        <v>0</v>
      </c>
      <c r="AD71" s="2" t="s">
        <v>31</v>
      </c>
      <c r="AE71" s="4"/>
      <c r="AF71" s="11">
        <f t="shared" si="18"/>
        <v>0</v>
      </c>
      <c r="AG71" s="2"/>
      <c r="AH71" s="2"/>
      <c r="AI71" s="2"/>
      <c r="AJ71" s="2"/>
      <c r="AK71" s="6"/>
      <c r="AL71" s="19"/>
    </row>
    <row r="72" spans="1:38" s="15" customFormat="1" ht="14">
      <c r="B72" s="22">
        <v>3</v>
      </c>
      <c r="C72" s="17"/>
      <c r="D72" s="1"/>
      <c r="E72" s="1"/>
      <c r="F72" s="61"/>
      <c r="G72" s="2"/>
      <c r="H72" s="3"/>
      <c r="I72" s="2"/>
      <c r="J72" s="5"/>
      <c r="K72" s="5"/>
      <c r="L72" s="2"/>
      <c r="M72" s="2"/>
      <c r="N72" s="2"/>
      <c r="O72" s="4"/>
      <c r="P72" s="11"/>
      <c r="Q72" s="2"/>
      <c r="R72" s="2"/>
      <c r="S72" s="2"/>
      <c r="T72" s="2"/>
      <c r="U72" s="6"/>
      <c r="V72" s="19"/>
      <c r="W72" s="2"/>
      <c r="X72" s="3"/>
      <c r="Y72" s="2"/>
      <c r="Z72" s="5"/>
      <c r="AA72" s="5"/>
      <c r="AB72" s="2"/>
      <c r="AC72" s="2"/>
      <c r="AD72" s="2"/>
      <c r="AE72" s="4"/>
      <c r="AF72" s="11">
        <f t="shared" si="18"/>
        <v>0</v>
      </c>
      <c r="AG72" s="2"/>
      <c r="AH72" s="2"/>
      <c r="AI72" s="2"/>
      <c r="AJ72" s="2"/>
      <c r="AK72" s="6"/>
      <c r="AL72" s="19"/>
    </row>
    <row r="73" spans="1:38" s="15" customFormat="1" ht="14">
      <c r="A73" s="21"/>
      <c r="B73" s="23" t="s">
        <v>81</v>
      </c>
      <c r="C73" s="24"/>
      <c r="D73" s="25"/>
      <c r="E73" s="25"/>
      <c r="F73" s="61"/>
      <c r="G73" s="18"/>
      <c r="H73" s="11"/>
      <c r="I73" s="18"/>
      <c r="J73" s="18"/>
      <c r="K73" s="18"/>
      <c r="L73" s="18"/>
      <c r="M73" s="18"/>
      <c r="N73" s="18"/>
      <c r="O73" s="11"/>
      <c r="P73" s="11"/>
      <c r="Q73" s="18"/>
      <c r="R73" s="18"/>
      <c r="S73" s="18"/>
      <c r="T73" s="18"/>
      <c r="U73" s="12"/>
      <c r="V73" s="19"/>
      <c r="W73" s="18"/>
      <c r="X73" s="11"/>
      <c r="Y73" s="18"/>
      <c r="Z73" s="18"/>
      <c r="AA73" s="18"/>
      <c r="AB73" s="18"/>
      <c r="AC73" s="18"/>
      <c r="AD73" s="18"/>
      <c r="AE73" s="11"/>
      <c r="AF73" s="11">
        <f t="shared" si="18"/>
        <v>0</v>
      </c>
      <c r="AG73" s="18"/>
      <c r="AH73" s="18"/>
      <c r="AI73" s="18"/>
      <c r="AJ73" s="18"/>
      <c r="AK73" s="12"/>
      <c r="AL73" s="19"/>
    </row>
    <row r="74" spans="1:38" s="15" customFormat="1" ht="14" hidden="1" customHeight="1">
      <c r="A74" s="13">
        <v>6</v>
      </c>
      <c r="B74" s="1" t="s">
        <v>72</v>
      </c>
      <c r="C74" s="53">
        <v>14103</v>
      </c>
      <c r="D74" s="1">
        <v>154</v>
      </c>
      <c r="E74" s="1" t="s">
        <v>87</v>
      </c>
      <c r="F74" s="61">
        <v>21.59</v>
      </c>
      <c r="G74" s="2"/>
      <c r="H74" s="3"/>
      <c r="I74" s="4">
        <f t="shared" ref="I74:I80" si="51">IF(AND(J$204&gt;4,H74=1),6)+IF(AND(J$204&gt;4,H74=2),4)+IF(AND(J$204&gt;4,H74=3),3)+IF(AND(J$204&gt;4,H74=4),2)+IF(AND(J$204&gt;4,H74=5),1)+IF(AND(J$204&gt;4,H74&gt;5),1)+IF(AND(J$204=4,H74=1),4)+IF(AND(J$204=4,H74=2),3)+IF(AND(J$204=4,H74=3),2)+IF(AND(J$204=4,H74=4),1)+IF(AND(J$204=3,H74=1),3)+IF(AND(J$204=3,H74=2),2)+IF(AND(J$204=3,H74=3),1)+IF(AND(J$204=2,H74=1),2)+IF(AND(J$204=2,H74=2),1)+IF(AND(J$204=1,H74=1),1)</f>
        <v>0</v>
      </c>
      <c r="J74" s="5"/>
      <c r="K74" s="5"/>
      <c r="L74" s="7">
        <f t="shared" ref="L74:L80" si="52">IF(AND(J$204&gt;4,J74=1),12)+IF(AND(J$204&gt;4,J74=2),8)+IF(AND(J$204&gt;4,J74=3),6)+IF(AND(J$204&gt;4,J74=4),5)+IF(AND(J$204&gt;4,J74=5),4)+IF(AND(J$204&gt;4,J74=6),3)+IF(AND(J$204&gt;4,J74=7),2)+IF(AND(J$204&gt;4,J74&gt;7),1)+IF(AND(J$204=4,J74=1),8)+IF(AND(J$204=4,J74=2),6)+IF(AND(J$204=4,J74=3),4)+IF(AND(J$204=4,J74=4),2)+IF(AND(J$204=3,J74=1),6)+IF(AND(J$204=3,J74=2),4)+IF(AND(J$204=3,J74=3),2)+IF(AND(J$204=2,J74=1),4)+IF(AND(J$204=2,J74=2),2)+IF(AND(J$204=1,J74=1),2)</f>
        <v>0</v>
      </c>
      <c r="M74" s="7">
        <f t="shared" ref="M74:M80" si="53">IF(AND(J$204&gt;4,K74=1),12)+IF(AND(J$204&gt;4,K74=2),8)+IF(AND(J$204&gt;4,K74=3),6)+IF(AND(J$204&gt;4,K74=4),5)+IF(AND(J$204&gt;4,K74=5),4)+IF(AND(J$204&gt;4,K74=6),3)+IF(AND(J$204&gt;4,K74=7),2)+IF(AND(J$204&gt;4,K74&gt;7),1)+IF(AND(J$204=4,K74=1),8)+IF(AND(J$204=4,K74=2),6)+IF(AND(J$204=4,K74=3),4)+IF(AND(J$204=4,K74=4),2)+IF(AND(J$204=3,K74=1),6)+IF(AND(J$204=3,K74=2),4)+IF(AND(J$204=3,K74=3),2)+IF(AND(J$204=2,K74=1),4)+IF(AND(J$204=2,K74=2),2)+IF(AND(J$204=1,K74=1),2)</f>
        <v>0</v>
      </c>
      <c r="N74" s="2" t="s">
        <v>29</v>
      </c>
      <c r="O74" s="4">
        <f t="shared" si="38"/>
        <v>0</v>
      </c>
      <c r="P74" s="11">
        <f t="shared" si="39"/>
        <v>0</v>
      </c>
      <c r="Q74" s="2"/>
      <c r="R74" s="2"/>
      <c r="S74" s="2" t="s">
        <v>29</v>
      </c>
      <c r="T74" s="2"/>
      <c r="U74" s="6"/>
      <c r="V74" s="19">
        <f t="shared" si="40"/>
        <v>21.59</v>
      </c>
      <c r="W74" s="2"/>
      <c r="X74" s="3"/>
      <c r="Y74" s="4">
        <f t="shared" ref="Y74:Y81" si="54">IF(AND(Z$204&gt;4,X74=1),6)+IF(AND(Z$204&gt;4,X74=2),4)+IF(AND(Z$204&gt;4,X74=3),3)+IF(AND(Z$204&gt;4,X74=4),2)+IF(AND(Z$204&gt;4,X74=5),1)+IF(AND(Z$204&gt;4,X74&gt;5),1)+IF(AND(Z$204=4,X74=1),4)+IF(AND(Z$204=4,X74=2),3)+IF(AND(Z$204=4,X74=3),2)+IF(AND(Z$204=4,X74=4),1)+IF(AND(Z$204=3,X74=1),3)+IF(AND(Z$204=3,X74=2),2)+IF(AND(Z$204=3,X74=3),1)+IF(AND(Z$204=2,X74=1),2)+IF(AND(Z$204=2,X74=2),1)+IF(AND(Z$204=1,X74=1),1)</f>
        <v>0</v>
      </c>
      <c r="Z74" s="5"/>
      <c r="AA74" s="5"/>
      <c r="AB74" s="7">
        <f t="shared" ref="AB74:AB81" si="55">IF(AND(Z$204&gt;4,Z74=1),12)+IF(AND(Z$204&gt;4,Z74=2),8)+IF(AND(Z$204&gt;4,Z74=3),6)+IF(AND(Z$204&gt;4,Z74=4),5)+IF(AND(Z$204&gt;4,Z74=5),4)+IF(AND(Z$204&gt;4,Z74=6),3)+IF(AND(Z$204&gt;4,Z74=7),2)+IF(AND(Z$204&gt;4,Z74&gt;7),1)+IF(AND(Z$204=4,Z74=1),8)+IF(AND(Z$204=4,Z74=2),6)+IF(AND(Z$204=4,Z74=3),4)+IF(AND(Z$204=4,Z74=4),2)+IF(AND(Z$204=3,Z74=1),6)+IF(AND(Z$204=3,Z74=2),4)+IF(AND(Z$204=3,Z74=3),2)+IF(AND(Z$204=2,Z74=1),4)+IF(AND(Z$204=2,Z74=2),2)+IF(AND(Z$204=1,Z74=1),2)</f>
        <v>0</v>
      </c>
      <c r="AC74" s="7">
        <f t="shared" ref="AC74:AC81" si="56">IF(AND(Z$204&gt;4,AA74=1),12)+IF(AND(Z$204&gt;4,AA74=2),8)+IF(AND(Z$204&gt;4,AA74=3),6)+IF(AND(Z$204&gt;4,AA74=4),5)+IF(AND(Z$204&gt;4,AA74=5),4)+IF(AND(Z$204&gt;4,AA74=6),3)+IF(AND(Z$204&gt;4,AA74=7),2)+IF(AND(Z$204&gt;4,AA74&gt;7),1)+IF(AND(Z$204=4,AA74=1),8)+IF(AND(Z$204=4,AA74=2),6)+IF(AND(Z$204=4,AA74=3),4)+IF(AND(Z$204=4,AA74=4),2)+IF(AND(Z$204=3,AA74=1),6)+IF(AND(Z$204=3,AA74=2),4)+IF(AND(Z$204=3,AA74=3),2)+IF(AND(Z$204=2,AA74=1),4)+IF(AND(Z$204=2,AA74=2),2)+IF(AND(Z$204=1,AA74=1),2)</f>
        <v>0</v>
      </c>
      <c r="AD74" s="2" t="s">
        <v>29</v>
      </c>
      <c r="AE74" s="4">
        <f t="shared" ref="AE74:AE80" si="57">+Y74+AB74+AC74+AK74</f>
        <v>0</v>
      </c>
      <c r="AF74" s="11">
        <f t="shared" si="18"/>
        <v>0</v>
      </c>
      <c r="AG74" s="2"/>
      <c r="AH74" s="2"/>
      <c r="AI74" s="2" t="s">
        <v>29</v>
      </c>
      <c r="AJ74" s="2"/>
      <c r="AK74" s="6"/>
      <c r="AL74" s="19">
        <f t="shared" ref="AL74:AL80" si="58">MIN(V74,W74,AG74,AH74)</f>
        <v>21.59</v>
      </c>
    </row>
    <row r="75" spans="1:38" s="15" customFormat="1" ht="14" hidden="1" customHeight="1">
      <c r="A75" s="13">
        <v>7</v>
      </c>
      <c r="B75" s="1" t="s">
        <v>74</v>
      </c>
      <c r="C75" s="2">
        <v>10782</v>
      </c>
      <c r="D75" s="1">
        <v>117</v>
      </c>
      <c r="E75" s="1" t="s">
        <v>75</v>
      </c>
      <c r="F75" s="61">
        <v>21.59</v>
      </c>
      <c r="G75" s="2"/>
      <c r="H75" s="3"/>
      <c r="I75" s="4">
        <f t="shared" si="51"/>
        <v>0</v>
      </c>
      <c r="J75" s="5"/>
      <c r="K75" s="5"/>
      <c r="L75" s="7">
        <f t="shared" si="52"/>
        <v>0</v>
      </c>
      <c r="M75" s="7">
        <f t="shared" si="53"/>
        <v>0</v>
      </c>
      <c r="N75" s="2" t="s">
        <v>29</v>
      </c>
      <c r="O75" s="4">
        <f t="shared" si="38"/>
        <v>0</v>
      </c>
      <c r="P75" s="11">
        <f t="shared" si="39"/>
        <v>0</v>
      </c>
      <c r="Q75" s="10"/>
      <c r="R75" s="2"/>
      <c r="S75" s="2" t="s">
        <v>29</v>
      </c>
      <c r="T75" s="2"/>
      <c r="U75" s="6"/>
      <c r="V75" s="19">
        <f t="shared" si="40"/>
        <v>21.59</v>
      </c>
      <c r="W75" s="2"/>
      <c r="X75" s="3"/>
      <c r="Y75" s="4">
        <f t="shared" si="54"/>
        <v>0</v>
      </c>
      <c r="Z75" s="5"/>
      <c r="AA75" s="5"/>
      <c r="AB75" s="7">
        <f t="shared" si="55"/>
        <v>0</v>
      </c>
      <c r="AC75" s="7">
        <f t="shared" si="56"/>
        <v>0</v>
      </c>
      <c r="AD75" s="2" t="s">
        <v>29</v>
      </c>
      <c r="AE75" s="4">
        <f t="shared" si="57"/>
        <v>0</v>
      </c>
      <c r="AF75" s="11">
        <f t="shared" si="18"/>
        <v>0</v>
      </c>
      <c r="AG75" s="10"/>
      <c r="AH75" s="2"/>
      <c r="AI75" s="2" t="s">
        <v>29</v>
      </c>
      <c r="AJ75" s="2"/>
      <c r="AK75" s="6"/>
      <c r="AL75" s="19">
        <f t="shared" si="58"/>
        <v>21.59</v>
      </c>
    </row>
    <row r="76" spans="1:38" s="15" customFormat="1" ht="14" hidden="1" customHeight="1">
      <c r="A76" s="13">
        <v>8</v>
      </c>
      <c r="B76" s="1" t="s">
        <v>73</v>
      </c>
      <c r="C76" s="2">
        <v>29617</v>
      </c>
      <c r="D76" s="1">
        <v>40</v>
      </c>
      <c r="E76" s="1" t="s">
        <v>28</v>
      </c>
      <c r="F76" s="61">
        <v>21.59</v>
      </c>
      <c r="G76" s="2"/>
      <c r="H76" s="3"/>
      <c r="I76" s="4">
        <f t="shared" si="51"/>
        <v>0</v>
      </c>
      <c r="J76" s="5"/>
      <c r="K76" s="5"/>
      <c r="L76" s="7">
        <f t="shared" si="52"/>
        <v>0</v>
      </c>
      <c r="M76" s="7">
        <f t="shared" si="53"/>
        <v>0</v>
      </c>
      <c r="N76" s="2" t="s">
        <v>29</v>
      </c>
      <c r="O76" s="4">
        <f t="shared" si="38"/>
        <v>0</v>
      </c>
      <c r="P76" s="11">
        <f t="shared" si="39"/>
        <v>0</v>
      </c>
      <c r="Q76" s="2"/>
      <c r="R76" s="2"/>
      <c r="S76" s="2" t="s">
        <v>29</v>
      </c>
      <c r="T76" s="2"/>
      <c r="U76" s="6"/>
      <c r="V76" s="19">
        <f t="shared" si="40"/>
        <v>21.59</v>
      </c>
      <c r="W76" s="2"/>
      <c r="X76" s="3"/>
      <c r="Y76" s="4">
        <f t="shared" si="54"/>
        <v>0</v>
      </c>
      <c r="Z76" s="5"/>
      <c r="AA76" s="5"/>
      <c r="AB76" s="7">
        <f t="shared" si="55"/>
        <v>0</v>
      </c>
      <c r="AC76" s="7">
        <f t="shared" si="56"/>
        <v>0</v>
      </c>
      <c r="AD76" s="2" t="s">
        <v>29</v>
      </c>
      <c r="AE76" s="4">
        <f t="shared" si="57"/>
        <v>0</v>
      </c>
      <c r="AF76" s="11">
        <f t="shared" si="18"/>
        <v>0</v>
      </c>
      <c r="AG76" s="2"/>
      <c r="AH76" s="2"/>
      <c r="AI76" s="2" t="s">
        <v>29</v>
      </c>
      <c r="AJ76" s="2"/>
      <c r="AK76" s="6"/>
      <c r="AL76" s="19">
        <f t="shared" si="58"/>
        <v>21.59</v>
      </c>
    </row>
    <row r="77" spans="1:38" s="15" customFormat="1" ht="14" hidden="1" customHeight="1">
      <c r="A77" s="13">
        <v>9</v>
      </c>
      <c r="B77" s="1" t="s">
        <v>85</v>
      </c>
      <c r="C77" s="2">
        <v>21048</v>
      </c>
      <c r="D77" s="1">
        <v>72</v>
      </c>
      <c r="E77" s="1" t="s">
        <v>39</v>
      </c>
      <c r="F77" s="61">
        <v>21.59</v>
      </c>
      <c r="G77" s="10"/>
      <c r="H77" s="3"/>
      <c r="I77" s="4">
        <f t="shared" si="51"/>
        <v>0</v>
      </c>
      <c r="J77" s="5"/>
      <c r="K77" s="5"/>
      <c r="L77" s="7">
        <f t="shared" si="52"/>
        <v>0</v>
      </c>
      <c r="M77" s="7">
        <f t="shared" si="53"/>
        <v>0</v>
      </c>
      <c r="N77" s="2" t="s">
        <v>29</v>
      </c>
      <c r="O77" s="4">
        <f t="shared" si="38"/>
        <v>0</v>
      </c>
      <c r="P77" s="11">
        <f t="shared" si="39"/>
        <v>0</v>
      </c>
      <c r="Q77" s="2"/>
      <c r="R77" s="2"/>
      <c r="S77" s="2" t="s">
        <v>29</v>
      </c>
      <c r="T77" s="2"/>
      <c r="U77" s="6"/>
      <c r="V77" s="19">
        <f t="shared" si="40"/>
        <v>21.59</v>
      </c>
      <c r="W77" s="10"/>
      <c r="X77" s="3"/>
      <c r="Y77" s="4">
        <f t="shared" si="54"/>
        <v>0</v>
      </c>
      <c r="Z77" s="5"/>
      <c r="AA77" s="5"/>
      <c r="AB77" s="7">
        <f t="shared" si="55"/>
        <v>0</v>
      </c>
      <c r="AC77" s="7">
        <f t="shared" si="56"/>
        <v>0</v>
      </c>
      <c r="AD77" s="2" t="s">
        <v>29</v>
      </c>
      <c r="AE77" s="4">
        <f t="shared" si="57"/>
        <v>0</v>
      </c>
      <c r="AF77" s="11">
        <f t="shared" si="18"/>
        <v>0</v>
      </c>
      <c r="AG77" s="2"/>
      <c r="AH77" s="2"/>
      <c r="AI77" s="2" t="s">
        <v>29</v>
      </c>
      <c r="AJ77" s="2"/>
      <c r="AK77" s="6"/>
      <c r="AL77" s="19">
        <f t="shared" si="58"/>
        <v>21.59</v>
      </c>
    </row>
    <row r="78" spans="1:38" s="15" customFormat="1" ht="14" hidden="1" customHeight="1">
      <c r="A78" s="13">
        <v>10</v>
      </c>
      <c r="B78" s="1" t="s">
        <v>73</v>
      </c>
      <c r="C78" s="53">
        <v>29617</v>
      </c>
      <c r="D78" s="1">
        <v>40</v>
      </c>
      <c r="E78" s="1" t="s">
        <v>39</v>
      </c>
      <c r="F78" s="61">
        <v>21.59</v>
      </c>
      <c r="G78" s="2"/>
      <c r="H78" s="3"/>
      <c r="I78" s="4">
        <f t="shared" si="51"/>
        <v>0</v>
      </c>
      <c r="J78" s="5"/>
      <c r="K78" s="5"/>
      <c r="L78" s="7">
        <f t="shared" si="52"/>
        <v>0</v>
      </c>
      <c r="M78" s="7">
        <f t="shared" si="53"/>
        <v>0</v>
      </c>
      <c r="N78" s="2" t="s">
        <v>29</v>
      </c>
      <c r="O78" s="4">
        <f t="shared" si="38"/>
        <v>0</v>
      </c>
      <c r="P78" s="11">
        <f t="shared" si="39"/>
        <v>0</v>
      </c>
      <c r="Q78" s="2"/>
      <c r="R78" s="2"/>
      <c r="S78" s="2" t="s">
        <v>29</v>
      </c>
      <c r="T78" s="2"/>
      <c r="U78" s="6"/>
      <c r="V78" s="19">
        <f t="shared" si="40"/>
        <v>21.59</v>
      </c>
      <c r="W78" s="2"/>
      <c r="X78" s="3"/>
      <c r="Y78" s="4">
        <f t="shared" si="54"/>
        <v>0</v>
      </c>
      <c r="Z78" s="5"/>
      <c r="AA78" s="5"/>
      <c r="AB78" s="7">
        <f t="shared" si="55"/>
        <v>0</v>
      </c>
      <c r="AC78" s="7">
        <f t="shared" si="56"/>
        <v>0</v>
      </c>
      <c r="AD78" s="2" t="s">
        <v>29</v>
      </c>
      <c r="AE78" s="4">
        <f t="shared" si="57"/>
        <v>0</v>
      </c>
      <c r="AF78" s="11">
        <f t="shared" si="18"/>
        <v>0</v>
      </c>
      <c r="AG78" s="2"/>
      <c r="AH78" s="2"/>
      <c r="AI78" s="2" t="s">
        <v>29</v>
      </c>
      <c r="AJ78" s="2"/>
      <c r="AK78" s="6"/>
      <c r="AL78" s="19">
        <f t="shared" si="58"/>
        <v>21.59</v>
      </c>
    </row>
    <row r="79" spans="1:38" s="15" customFormat="1" ht="14" hidden="1" customHeight="1">
      <c r="A79" s="13">
        <v>11</v>
      </c>
      <c r="B79" s="1" t="s">
        <v>73</v>
      </c>
      <c r="C79" s="2">
        <v>29617</v>
      </c>
      <c r="D79" s="1">
        <v>108</v>
      </c>
      <c r="E79" s="1" t="s">
        <v>28</v>
      </c>
      <c r="F79" s="61">
        <v>21.59</v>
      </c>
      <c r="G79" s="2"/>
      <c r="H79" s="3"/>
      <c r="I79" s="4">
        <f t="shared" si="51"/>
        <v>0</v>
      </c>
      <c r="J79" s="5"/>
      <c r="K79" s="5"/>
      <c r="L79" s="7">
        <f t="shared" si="52"/>
        <v>0</v>
      </c>
      <c r="M79" s="7">
        <f t="shared" si="53"/>
        <v>0</v>
      </c>
      <c r="N79" s="2" t="s">
        <v>29</v>
      </c>
      <c r="O79" s="4">
        <f t="shared" si="38"/>
        <v>0</v>
      </c>
      <c r="P79" s="11">
        <f t="shared" si="39"/>
        <v>0</v>
      </c>
      <c r="Q79" s="2"/>
      <c r="R79" s="2"/>
      <c r="S79" s="2" t="s">
        <v>29</v>
      </c>
      <c r="T79" s="2"/>
      <c r="U79" s="6"/>
      <c r="V79" s="19">
        <f t="shared" si="40"/>
        <v>21.59</v>
      </c>
      <c r="W79" s="2"/>
      <c r="X79" s="3"/>
      <c r="Y79" s="4">
        <f t="shared" si="54"/>
        <v>0</v>
      </c>
      <c r="Z79" s="5"/>
      <c r="AA79" s="5"/>
      <c r="AB79" s="7">
        <f t="shared" si="55"/>
        <v>0</v>
      </c>
      <c r="AC79" s="7">
        <f t="shared" si="56"/>
        <v>0</v>
      </c>
      <c r="AD79" s="2" t="s">
        <v>29</v>
      </c>
      <c r="AE79" s="4">
        <f t="shared" si="57"/>
        <v>0</v>
      </c>
      <c r="AF79" s="11">
        <f t="shared" si="18"/>
        <v>0</v>
      </c>
      <c r="AG79" s="2"/>
      <c r="AH79" s="2"/>
      <c r="AI79" s="2" t="s">
        <v>29</v>
      </c>
      <c r="AJ79" s="2"/>
      <c r="AK79" s="6"/>
      <c r="AL79" s="19">
        <f t="shared" si="58"/>
        <v>21.59</v>
      </c>
    </row>
    <row r="80" spans="1:38" s="15" customFormat="1" ht="14" hidden="1" customHeight="1">
      <c r="A80" s="13">
        <v>12</v>
      </c>
      <c r="B80" s="1" t="s">
        <v>88</v>
      </c>
      <c r="C80" s="53">
        <v>5749</v>
      </c>
      <c r="D80" s="1">
        <v>52</v>
      </c>
      <c r="E80" s="1" t="s">
        <v>28</v>
      </c>
      <c r="F80" s="61">
        <v>21.59</v>
      </c>
      <c r="G80" s="2"/>
      <c r="H80" s="3"/>
      <c r="I80" s="4">
        <f t="shared" si="51"/>
        <v>0</v>
      </c>
      <c r="J80" s="5"/>
      <c r="K80" s="5"/>
      <c r="L80" s="7">
        <f t="shared" si="52"/>
        <v>0</v>
      </c>
      <c r="M80" s="7">
        <f t="shared" si="53"/>
        <v>0</v>
      </c>
      <c r="N80" s="2" t="s">
        <v>29</v>
      </c>
      <c r="O80" s="4">
        <f t="shared" si="38"/>
        <v>0</v>
      </c>
      <c r="P80" s="11">
        <f t="shared" si="39"/>
        <v>0</v>
      </c>
      <c r="Q80" s="2"/>
      <c r="R80" s="2"/>
      <c r="S80" s="2" t="s">
        <v>29</v>
      </c>
      <c r="T80" s="2"/>
      <c r="U80" s="6"/>
      <c r="V80" s="19">
        <f t="shared" si="40"/>
        <v>21.59</v>
      </c>
      <c r="W80" s="2"/>
      <c r="X80" s="3"/>
      <c r="Y80" s="4">
        <f t="shared" si="54"/>
        <v>0</v>
      </c>
      <c r="Z80" s="5"/>
      <c r="AA80" s="5"/>
      <c r="AB80" s="7">
        <f t="shared" si="55"/>
        <v>0</v>
      </c>
      <c r="AC80" s="7">
        <f t="shared" si="56"/>
        <v>0</v>
      </c>
      <c r="AD80" s="2" t="s">
        <v>29</v>
      </c>
      <c r="AE80" s="4">
        <f t="shared" si="57"/>
        <v>0</v>
      </c>
      <c r="AF80" s="11">
        <f t="shared" si="18"/>
        <v>0</v>
      </c>
      <c r="AG80" s="2"/>
      <c r="AH80" s="2"/>
      <c r="AI80" s="2" t="s">
        <v>29</v>
      </c>
      <c r="AJ80" s="2"/>
      <c r="AK80" s="6"/>
      <c r="AL80" s="19">
        <f t="shared" si="58"/>
        <v>21.59</v>
      </c>
    </row>
    <row r="81" spans="1:134" s="15" customFormat="1" ht="14">
      <c r="A81" s="13">
        <v>1</v>
      </c>
      <c r="B81" s="1" t="s">
        <v>148</v>
      </c>
      <c r="C81" s="2">
        <v>41242</v>
      </c>
      <c r="D81" s="1">
        <v>9</v>
      </c>
      <c r="E81" s="1" t="s">
        <v>28</v>
      </c>
      <c r="F81" s="61">
        <v>99.998999999999995</v>
      </c>
      <c r="G81" s="10">
        <v>33.494999999999997</v>
      </c>
      <c r="H81" s="3"/>
      <c r="I81" s="2"/>
      <c r="J81" s="5"/>
      <c r="K81" s="5"/>
      <c r="L81" s="2"/>
      <c r="M81" s="2"/>
      <c r="N81" s="2" t="s">
        <v>42</v>
      </c>
      <c r="O81" s="4">
        <f t="shared" ref="O81:O86" si="59">+I81+L81+M81+U81</f>
        <v>0</v>
      </c>
      <c r="P81" s="11">
        <f t="shared" ref="P81:P86" si="60">O81</f>
        <v>0</v>
      </c>
      <c r="Q81" s="2">
        <v>31.571000000000002</v>
      </c>
      <c r="R81" s="2">
        <v>32.802</v>
      </c>
      <c r="S81" s="2" t="s">
        <v>29</v>
      </c>
      <c r="T81" s="8" t="s">
        <v>114</v>
      </c>
      <c r="U81" s="6"/>
      <c r="V81" s="19">
        <f t="shared" ref="V81:V86" si="61">MIN(F81,G81,Q81,R81)</f>
        <v>31.571000000000002</v>
      </c>
      <c r="W81" s="10">
        <v>30.477</v>
      </c>
      <c r="X81" s="3">
        <v>1</v>
      </c>
      <c r="Y81" s="4">
        <f t="shared" si="54"/>
        <v>4</v>
      </c>
      <c r="Z81" s="5">
        <v>1</v>
      </c>
      <c r="AA81" s="5">
        <v>1</v>
      </c>
      <c r="AB81" s="7">
        <f t="shared" si="55"/>
        <v>8</v>
      </c>
      <c r="AC81" s="7">
        <f t="shared" si="56"/>
        <v>8</v>
      </c>
      <c r="AD81" s="2" t="s">
        <v>29</v>
      </c>
      <c r="AE81" s="4">
        <f t="shared" ref="AE81:AE86" si="62">+Y81+AB81+AC81+AK81</f>
        <v>21</v>
      </c>
      <c r="AF81" s="11">
        <f t="shared" ref="AF81:AF86" si="63">P81+AE81</f>
        <v>21</v>
      </c>
      <c r="AG81" s="2">
        <v>31.515000000000001</v>
      </c>
      <c r="AH81" s="2">
        <v>31.891999999999999</v>
      </c>
      <c r="AI81" s="2" t="s">
        <v>29</v>
      </c>
      <c r="AJ81" s="8" t="s">
        <v>158</v>
      </c>
      <c r="AK81" s="6">
        <v>1</v>
      </c>
      <c r="AL81" s="19">
        <f t="shared" ref="AL81:AL86" si="64">MIN(V81,W81,AG81,AH81)</f>
        <v>30.477</v>
      </c>
    </row>
    <row r="82" spans="1:134" s="15" customFormat="1" ht="14" hidden="1">
      <c r="A82" s="13">
        <v>5</v>
      </c>
      <c r="B82" s="1" t="s">
        <v>127</v>
      </c>
      <c r="C82" s="2">
        <v>31825</v>
      </c>
      <c r="D82" s="1">
        <v>303</v>
      </c>
      <c r="E82" s="1" t="s">
        <v>128</v>
      </c>
      <c r="F82" s="61"/>
      <c r="G82" s="2"/>
      <c r="H82" s="3"/>
      <c r="I82" s="2"/>
      <c r="J82" s="5"/>
      <c r="K82" s="5"/>
      <c r="L82" s="2"/>
      <c r="M82" s="2"/>
      <c r="N82" s="2"/>
      <c r="O82" s="4">
        <f t="shared" si="59"/>
        <v>0</v>
      </c>
      <c r="P82" s="11">
        <f t="shared" si="60"/>
        <v>0</v>
      </c>
      <c r="Q82" s="2"/>
      <c r="R82" s="59"/>
      <c r="S82" s="2"/>
      <c r="T82" s="8"/>
      <c r="U82" s="6"/>
      <c r="V82" s="19">
        <f t="shared" si="61"/>
        <v>0</v>
      </c>
      <c r="W82" s="2"/>
      <c r="X82" s="3"/>
      <c r="Y82" s="2"/>
      <c r="Z82" s="5"/>
      <c r="AA82" s="5"/>
      <c r="AB82" s="2"/>
      <c r="AC82" s="2"/>
      <c r="AD82" s="2"/>
      <c r="AE82" s="4">
        <f t="shared" si="62"/>
        <v>0</v>
      </c>
      <c r="AF82" s="11">
        <f t="shared" si="63"/>
        <v>0</v>
      </c>
      <c r="AG82" s="2"/>
      <c r="AH82" s="59"/>
      <c r="AI82" s="2"/>
      <c r="AJ82" s="8"/>
      <c r="AK82" s="6"/>
      <c r="AL82" s="19">
        <f t="shared" si="64"/>
        <v>0</v>
      </c>
    </row>
    <row r="83" spans="1:134" s="15" customFormat="1" ht="14">
      <c r="A83" s="13">
        <v>2</v>
      </c>
      <c r="B83" s="1" t="s">
        <v>89</v>
      </c>
      <c r="C83" s="2">
        <v>8373</v>
      </c>
      <c r="D83" s="1">
        <v>97</v>
      </c>
      <c r="E83" s="1" t="s">
        <v>28</v>
      </c>
      <c r="F83" s="61">
        <v>99.998999999999995</v>
      </c>
      <c r="G83" s="10">
        <v>33.802</v>
      </c>
      <c r="H83" s="3"/>
      <c r="I83" s="2"/>
      <c r="J83" s="5"/>
      <c r="K83" s="5"/>
      <c r="L83" s="2"/>
      <c r="M83" s="2"/>
      <c r="N83" s="2" t="s">
        <v>42</v>
      </c>
      <c r="O83" s="4">
        <f t="shared" si="59"/>
        <v>0</v>
      </c>
      <c r="P83" s="11">
        <f t="shared" si="60"/>
        <v>0</v>
      </c>
      <c r="Q83" s="2">
        <v>34.381</v>
      </c>
      <c r="R83" s="2">
        <v>34.593000000000004</v>
      </c>
      <c r="S83" s="2" t="s">
        <v>29</v>
      </c>
      <c r="T83" s="8" t="s">
        <v>114</v>
      </c>
      <c r="U83" s="6"/>
      <c r="V83" s="19">
        <f t="shared" si="61"/>
        <v>33.802</v>
      </c>
      <c r="W83" s="10">
        <v>32.884</v>
      </c>
      <c r="X83" s="3">
        <v>2</v>
      </c>
      <c r="Y83" s="4">
        <f>IF(AND(Z$204&gt;4,X83=1),6)+IF(AND(Z$204&gt;4,X83=2),4)+IF(AND(Z$204&gt;4,X83=3),3)+IF(AND(Z$204&gt;4,X83=4),2)+IF(AND(Z$204&gt;4,X83=5),1)+IF(AND(Z$204&gt;4,X83&gt;5),1)+IF(AND(Z$204=4,X83=1),4)+IF(AND(Z$204=4,X83=2),3)+IF(AND(Z$204=4,X83=3),2)+IF(AND(Z$204=4,X83=4),1)+IF(AND(Z$204=3,X83=1),3)+IF(AND(Z$204=3,X83=2),2)+IF(AND(Z$204=3,X83=3),1)+IF(AND(Z$204=2,X83=1),2)+IF(AND(Z$204=2,X83=2),1)+IF(AND(Z$204=1,X83=1),1)</f>
        <v>3</v>
      </c>
      <c r="Z83" s="5">
        <v>2</v>
      </c>
      <c r="AA83" s="5">
        <v>2</v>
      </c>
      <c r="AB83" s="7">
        <f>IF(AND(Z$204&gt;4,Z83=1),12)+IF(AND(Z$204&gt;4,Z83=2),8)+IF(AND(Z$204&gt;4,Z83=3),6)+IF(AND(Z$204&gt;4,Z83=4),5)+IF(AND(Z$204&gt;4,Z83=5),4)+IF(AND(Z$204&gt;4,Z83=6),3)+IF(AND(Z$204&gt;4,Z83=7),2)+IF(AND(Z$204&gt;4,Z83&gt;7),1)+IF(AND(Z$204=4,Z83=1),8)+IF(AND(Z$204=4,Z83=2),6)+IF(AND(Z$204=4,Z83=3),4)+IF(AND(Z$204=4,Z83=4),2)+IF(AND(Z$204=3,Z83=1),6)+IF(AND(Z$204=3,Z83=2),4)+IF(AND(Z$204=3,Z83=3),2)+IF(AND(Z$204=2,Z83=1),4)+IF(AND(Z$204=2,Z83=2),2)+IF(AND(Z$204=1,Z83=1),2)</f>
        <v>6</v>
      </c>
      <c r="AC83" s="7">
        <f>IF(AND(Z$204&gt;4,AA83=1),12)+IF(AND(Z$204&gt;4,AA83=2),8)+IF(AND(Z$204&gt;4,AA83=3),6)+IF(AND(Z$204&gt;4,AA83=4),5)+IF(AND(Z$204&gt;4,AA83=5),4)+IF(AND(Z$204&gt;4,AA83=6),3)+IF(AND(Z$204&gt;4,AA83=7),2)+IF(AND(Z$204&gt;4,AA83&gt;7),1)+IF(AND(Z$204=4,AA83=1),8)+IF(AND(Z$204=4,AA83=2),6)+IF(AND(Z$204=4,AA83=3),4)+IF(AND(Z$204=4,AA83=4),2)+IF(AND(Z$204=3,AA83=1),6)+IF(AND(Z$204=3,AA83=2),4)+IF(AND(Z$204=3,AA83=3),2)+IF(AND(Z$204=2,AA83=1),4)+IF(AND(Z$204=2,AA83=2),2)+IF(AND(Z$204=1,AA83=1),2)</f>
        <v>6</v>
      </c>
      <c r="AD83" s="2" t="s">
        <v>29</v>
      </c>
      <c r="AE83" s="4">
        <f t="shared" si="62"/>
        <v>16</v>
      </c>
      <c r="AF83" s="11">
        <f t="shared" si="63"/>
        <v>16</v>
      </c>
      <c r="AG83" s="2">
        <v>33.759</v>
      </c>
      <c r="AH83" s="2">
        <v>33.643999999999998</v>
      </c>
      <c r="AI83" s="2" t="s">
        <v>29</v>
      </c>
      <c r="AJ83" s="2"/>
      <c r="AK83" s="6">
        <v>1</v>
      </c>
      <c r="AL83" s="19">
        <f t="shared" si="64"/>
        <v>32.884</v>
      </c>
    </row>
    <row r="84" spans="1:134" s="15" customFormat="1" ht="14">
      <c r="A84" s="13">
        <v>3</v>
      </c>
      <c r="B84" s="1" t="s">
        <v>118</v>
      </c>
      <c r="C84" s="2">
        <v>13729</v>
      </c>
      <c r="D84" s="1">
        <v>24</v>
      </c>
      <c r="E84" s="1" t="s">
        <v>28</v>
      </c>
      <c r="F84" s="61">
        <v>35.246000000000002</v>
      </c>
      <c r="G84" s="2">
        <v>36.588000000000001</v>
      </c>
      <c r="H84" s="3">
        <v>3</v>
      </c>
      <c r="I84" s="4">
        <f>IF(AND(J$204&gt;4,H84=1),6)+IF(AND(J$204&gt;4,H84=2),4)+IF(AND(J$204&gt;4,H84=3),3)+IF(AND(J$204&gt;4,H84=4),2)+IF(AND(J$204&gt;4,H84=5),1)+IF(AND(J$204&gt;4,H84&gt;5),1)+IF(AND(J$204=4,H84=1),4)+IF(AND(J$204=4,H84=2),3)+IF(AND(J$204=4,H84=3),2)+IF(AND(J$204=4,H84=4),1)+IF(AND(J$204=3,H84=1),3)+IF(AND(J$204=3,H84=2),2)+IF(AND(J$204=3,H84=3),1)+IF(AND(J$204=2,H84=1),2)+IF(AND(J$204=2,H84=2),1)+IF(AND(J$204=1,H84=1),1)</f>
        <v>1</v>
      </c>
      <c r="J84" s="5">
        <v>3</v>
      </c>
      <c r="K84" s="5">
        <v>1</v>
      </c>
      <c r="L84" s="7">
        <f>IF(AND(J$204&gt;4,J84=1),12)+IF(AND(J$204&gt;4,J84=2),8)+IF(AND(J$204&gt;4,J84=3),6)+IF(AND(J$204&gt;4,J84=4),5)+IF(AND(J$204&gt;4,J84=5),4)+IF(AND(J$204&gt;4,J84=6),3)+IF(AND(J$204&gt;4,J84=7),2)+IF(AND(J$204&gt;4,J84&gt;7),1)+IF(AND(J$204=4,J84=1),8)+IF(AND(J$204=4,J84=2),6)+IF(AND(J$204=4,J84=3),4)+IF(AND(J$204=4,J84=4),2)+IF(AND(J$204=3,J84=1),6)+IF(AND(J$204=3,J84=2),4)+IF(AND(J$204=3,J84=3),2)+IF(AND(J$204=2,J84=1),4)+IF(AND(J$204=2,J84=2),2)+IF(AND(J$204=1,J84=1),2)</f>
        <v>2</v>
      </c>
      <c r="M84" s="7">
        <f>IF(AND(J$204&gt;4,K84=1),12)+IF(AND(J$204&gt;4,K84=2),8)+IF(AND(J$204&gt;4,K84=3),6)+IF(AND(J$204&gt;4,K84=4),5)+IF(AND(J$204&gt;4,K84=5),4)+IF(AND(J$204&gt;4,K84=6),3)+IF(AND(J$204&gt;4,K84=7),2)+IF(AND(J$204&gt;4,K84&gt;7),1)+IF(AND(J$204=4,K84=1),8)+IF(AND(J$204=4,K84=2),6)+IF(AND(J$204=4,K84=3),4)+IF(AND(J$204=4,K84=4),2)+IF(AND(J$204=3,K84=1),6)+IF(AND(J$204=3,K84=2),4)+IF(AND(J$204=3,K84=3),2)+IF(AND(J$204=2,K84=1),4)+IF(AND(J$204=2,K84=2),2)+IF(AND(J$204=1,K84=1),2)</f>
        <v>6</v>
      </c>
      <c r="N84" s="2" t="s">
        <v>29</v>
      </c>
      <c r="O84" s="4">
        <f t="shared" si="59"/>
        <v>9</v>
      </c>
      <c r="P84" s="11">
        <f t="shared" si="60"/>
        <v>9</v>
      </c>
      <c r="Q84" s="2">
        <v>35.469000000000001</v>
      </c>
      <c r="R84" s="2">
        <v>36.549999999999997</v>
      </c>
      <c r="S84" s="2" t="s">
        <v>29</v>
      </c>
      <c r="T84" s="6"/>
      <c r="U84" s="6"/>
      <c r="V84" s="19">
        <f t="shared" si="61"/>
        <v>35.246000000000002</v>
      </c>
      <c r="W84" s="2">
        <v>38.94</v>
      </c>
      <c r="X84" s="3">
        <v>4</v>
      </c>
      <c r="Y84" s="4">
        <f>IF(AND(Z$204&gt;4,X84=1),6)+IF(AND(Z$204&gt;4,X84=2),4)+IF(AND(Z$204&gt;4,X84=3),3)+IF(AND(Z$204&gt;4,X84=4),2)+IF(AND(Z$204&gt;4,X84=5),1)+IF(AND(Z$204&gt;4,X84&gt;5),1)+IF(AND(Z$204=4,X84=1),4)+IF(AND(Z$204=4,X84=2),3)+IF(AND(Z$204=4,X84=3),2)+IF(AND(Z$204=4,X84=4),1)+IF(AND(Z$204=3,X84=1),3)+IF(AND(Z$204=3,X84=2),2)+IF(AND(Z$204=3,X84=3),1)+IF(AND(Z$204=2,X84=1),2)+IF(AND(Z$204=2,X84=2),1)+IF(AND(Z$204=1,X84=1),1)</f>
        <v>1</v>
      </c>
      <c r="Z84" s="5">
        <v>4</v>
      </c>
      <c r="AA84" s="5">
        <v>4</v>
      </c>
      <c r="AB84" s="7">
        <f>IF(AND(Z$204&gt;4,Z84=1),12)+IF(AND(Z$204&gt;4,Z84=2),8)+IF(AND(Z$204&gt;4,Z84=3),6)+IF(AND(Z$204&gt;4,Z84=4),5)+IF(AND(Z$204&gt;4,Z84=5),4)+IF(AND(Z$204&gt;4,Z84=6),3)+IF(AND(Z$204&gt;4,Z84=7),2)+IF(AND(Z$204&gt;4,Z84&gt;7),1)+IF(AND(Z$204=4,Z84=1),8)+IF(AND(Z$204=4,Z84=2),6)+IF(AND(Z$204=4,Z84=3),4)+IF(AND(Z$204=4,Z84=4),2)+IF(AND(Z$204=3,Z84=1),6)+IF(AND(Z$204=3,Z84=2),4)+IF(AND(Z$204=3,Z84=3),2)+IF(AND(Z$204=2,Z84=1),4)+IF(AND(Z$204=2,Z84=2),2)+IF(AND(Z$204=1,Z84=1),2)</f>
        <v>2</v>
      </c>
      <c r="AC84" s="7">
        <f>IF(AND(Z$204&gt;4,AA84=1),12)+IF(AND(Z$204&gt;4,AA84=2),8)+IF(AND(Z$204&gt;4,AA84=3),6)+IF(AND(Z$204&gt;4,AA84=4),5)+IF(AND(Z$204&gt;4,AA84=5),4)+IF(AND(Z$204&gt;4,AA84=6),3)+IF(AND(Z$204&gt;4,AA84=7),2)+IF(AND(Z$204&gt;4,AA84&gt;7),1)+IF(AND(Z$204=4,AA84=1),8)+IF(AND(Z$204=4,AA84=2),6)+IF(AND(Z$204=4,AA84=3),4)+IF(AND(Z$204=4,AA84=4),2)+IF(AND(Z$204=3,AA84=1),6)+IF(AND(Z$204=3,AA84=2),4)+IF(AND(Z$204=3,AA84=3),2)+IF(AND(Z$204=2,AA84=1),4)+IF(AND(Z$204=2,AA84=2),2)+IF(AND(Z$204=1,AA84=1),2)</f>
        <v>2</v>
      </c>
      <c r="AD84" s="2" t="s">
        <v>29</v>
      </c>
      <c r="AE84" s="4">
        <f t="shared" si="62"/>
        <v>5</v>
      </c>
      <c r="AF84" s="11">
        <f t="shared" si="63"/>
        <v>14</v>
      </c>
      <c r="AG84" s="2">
        <v>37.451999999999998</v>
      </c>
      <c r="AH84" s="2">
        <v>37.112000000000002</v>
      </c>
      <c r="AI84" s="2" t="s">
        <v>29</v>
      </c>
      <c r="AJ84" s="2"/>
      <c r="AK84" s="6"/>
      <c r="AL84" s="19">
        <f t="shared" si="64"/>
        <v>35.246000000000002</v>
      </c>
    </row>
    <row r="85" spans="1:134" s="15" customFormat="1" ht="14" customHeight="1">
      <c r="A85" s="13">
        <v>4</v>
      </c>
      <c r="B85" s="1" t="s">
        <v>94</v>
      </c>
      <c r="C85" s="2">
        <v>6080</v>
      </c>
      <c r="D85" s="1">
        <v>67</v>
      </c>
      <c r="E85" s="1" t="s">
        <v>28</v>
      </c>
      <c r="F85" s="61">
        <v>35.277999999999999</v>
      </c>
      <c r="G85" s="2"/>
      <c r="H85" s="3"/>
      <c r="I85" s="4">
        <f>IF(AND(J$204&gt;4,H85=1),6)+IF(AND(J$204&gt;4,H85=2),4)+IF(AND(J$204&gt;4,H85=3),3)+IF(AND(J$204&gt;4,H85=4),2)+IF(AND(J$204&gt;4,H85=5),1)+IF(AND(J$204&gt;4,H85&gt;5),1)+IF(AND(J$204=4,H85=1),4)+IF(AND(J$204=4,H85=2),3)+IF(AND(J$204=4,H85=3),2)+IF(AND(J$204=4,H85=4),1)+IF(AND(J$204=3,H85=1),3)+IF(AND(J$204=3,H85=2),2)+IF(AND(J$204=3,H85=3),1)+IF(AND(J$204=2,H85=1),2)+IF(AND(J$204=2,H85=2),1)+IF(AND(J$204=1,H85=1),1)</f>
        <v>0</v>
      </c>
      <c r="J85" s="5"/>
      <c r="K85" s="5"/>
      <c r="L85" s="7">
        <f>IF(AND(J$204&gt;4,J85=1),12)+IF(AND(J$204&gt;4,J85=2),8)+IF(AND(J$204&gt;4,J85=3),6)+IF(AND(J$204&gt;4,J85=4),5)+IF(AND(J$204&gt;4,J85=5),4)+IF(AND(J$204&gt;4,J85=6),3)+IF(AND(J$204&gt;4,J85=7),2)+IF(AND(J$204&gt;4,J85&gt;7),1)+IF(AND(J$204=4,J85=1),8)+IF(AND(J$204=4,J85=2),6)+IF(AND(J$204=4,J85=3),4)+IF(AND(J$204=4,J85=4),2)+IF(AND(J$204=3,J85=1),6)+IF(AND(J$204=3,J85=2),4)+IF(AND(J$204=3,J85=3),2)+IF(AND(J$204=2,J85=1),4)+IF(AND(J$204=2,J85=2),2)+IF(AND(J$204=1,J85=1),2)</f>
        <v>0</v>
      </c>
      <c r="M85" s="7">
        <f>IF(AND(J$204&gt;4,K85=1),12)+IF(AND(J$204&gt;4,K85=2),8)+IF(AND(J$204&gt;4,K85=3),6)+IF(AND(J$204&gt;4,K85=4),5)+IF(AND(J$204&gt;4,K85=5),4)+IF(AND(J$204&gt;4,K85=6),3)+IF(AND(J$204&gt;4,K85=7),2)+IF(AND(J$204&gt;4,K85&gt;7),1)+IF(AND(J$204=4,K85=1),8)+IF(AND(J$204=4,K85=2),6)+IF(AND(J$204=4,K85=3),4)+IF(AND(J$204=4,K85=4),2)+IF(AND(J$204=3,K85=1),6)+IF(AND(J$204=3,K85=2),4)+IF(AND(J$204=3,K85=3),2)+IF(AND(J$204=2,K85=1),4)+IF(AND(J$204=2,K85=2),2)+IF(AND(J$204=1,K85=1),2)</f>
        <v>0</v>
      </c>
      <c r="N85" s="2" t="s">
        <v>29</v>
      </c>
      <c r="O85" s="4">
        <f t="shared" si="59"/>
        <v>0</v>
      </c>
      <c r="P85" s="11">
        <f t="shared" si="60"/>
        <v>0</v>
      </c>
      <c r="Q85" s="2"/>
      <c r="R85" s="2"/>
      <c r="S85" s="2" t="s">
        <v>29</v>
      </c>
      <c r="T85" s="2"/>
      <c r="U85" s="6"/>
      <c r="V85" s="19">
        <f t="shared" si="61"/>
        <v>35.277999999999999</v>
      </c>
      <c r="W85" s="2">
        <v>34.045999999999999</v>
      </c>
      <c r="X85" s="3">
        <v>3</v>
      </c>
      <c r="Y85" s="4">
        <f>IF(AND(Z$204&gt;4,X85=1),6)+IF(AND(Z$204&gt;4,X85=2),4)+IF(AND(Z$204&gt;4,X85=3),3)+IF(AND(Z$204&gt;4,X85=4),2)+IF(AND(Z$204&gt;4,X85=5),1)+IF(AND(Z$204&gt;4,X85&gt;5),1)+IF(AND(Z$204=4,X85=1),4)+IF(AND(Z$204=4,X85=2),3)+IF(AND(Z$204=4,X85=3),2)+IF(AND(Z$204=4,X85=4),1)+IF(AND(Z$204=3,X85=1),3)+IF(AND(Z$204=3,X85=2),2)+IF(AND(Z$204=3,X85=3),1)+IF(AND(Z$204=2,X85=1),2)+IF(AND(Z$204=2,X85=2),1)+IF(AND(Z$204=1,X85=1),1)</f>
        <v>2</v>
      </c>
      <c r="Z85" s="5">
        <v>3</v>
      </c>
      <c r="AA85" s="5">
        <v>3</v>
      </c>
      <c r="AB85" s="7">
        <f>IF(AND(Z$204&gt;4,Z85=1),12)+IF(AND(Z$204&gt;4,Z85=2),8)+IF(AND(Z$204&gt;4,Z85=3),6)+IF(AND(Z$204&gt;4,Z85=4),5)+IF(AND(Z$204&gt;4,Z85=5),4)+IF(AND(Z$204&gt;4,Z85=6),3)+IF(AND(Z$204&gt;4,Z85=7),2)+IF(AND(Z$204&gt;4,Z85&gt;7),1)+IF(AND(Z$204=4,Z85=1),8)+IF(AND(Z$204=4,Z85=2),6)+IF(AND(Z$204=4,Z85=3),4)+IF(AND(Z$204=4,Z85=4),2)+IF(AND(Z$204=3,Z85=1),6)+IF(AND(Z$204=3,Z85=2),4)+IF(AND(Z$204=3,Z85=3),2)+IF(AND(Z$204=2,Z85=1),4)+IF(AND(Z$204=2,Z85=2),2)+IF(AND(Z$204=1,Z85=1),2)</f>
        <v>4</v>
      </c>
      <c r="AC85" s="7">
        <f>IF(AND(Z$204&gt;4,AA85=1),12)+IF(AND(Z$204&gt;4,AA85=2),8)+IF(AND(Z$204&gt;4,AA85=3),6)+IF(AND(Z$204&gt;4,AA85=4),5)+IF(AND(Z$204&gt;4,AA85=5),4)+IF(AND(Z$204&gt;4,AA85=6),3)+IF(AND(Z$204&gt;4,AA85=7),2)+IF(AND(Z$204&gt;4,AA85&gt;7),1)+IF(AND(Z$204=4,AA85=1),8)+IF(AND(Z$204=4,AA85=2),6)+IF(AND(Z$204=4,AA85=3),4)+IF(AND(Z$204=4,AA85=4),2)+IF(AND(Z$204=3,AA85=1),6)+IF(AND(Z$204=3,AA85=2),4)+IF(AND(Z$204=3,AA85=3),2)+IF(AND(Z$204=2,AA85=1),4)+IF(AND(Z$204=2,AA85=2),2)+IF(AND(Z$204=1,AA85=1),2)</f>
        <v>4</v>
      </c>
      <c r="AD85" s="2" t="s">
        <v>29</v>
      </c>
      <c r="AE85" s="4">
        <f t="shared" si="62"/>
        <v>11</v>
      </c>
      <c r="AF85" s="11">
        <f t="shared" si="63"/>
        <v>11</v>
      </c>
      <c r="AG85" s="2">
        <v>36.048999999999999</v>
      </c>
      <c r="AH85" s="2">
        <v>36.356000000000002</v>
      </c>
      <c r="AI85" s="2" t="s">
        <v>29</v>
      </c>
      <c r="AJ85" s="2"/>
      <c r="AK85" s="6">
        <v>1</v>
      </c>
      <c r="AL85" s="19">
        <f t="shared" si="64"/>
        <v>34.045999999999999</v>
      </c>
    </row>
    <row r="86" spans="1:134" s="15" customFormat="1" ht="14" customHeight="1">
      <c r="A86" s="13">
        <v>5</v>
      </c>
      <c r="B86" s="1" t="s">
        <v>140</v>
      </c>
      <c r="C86" s="2">
        <v>35787</v>
      </c>
      <c r="D86" s="1">
        <v>123</v>
      </c>
      <c r="E86" s="1" t="s">
        <v>141</v>
      </c>
      <c r="F86" s="21">
        <v>34.728000000000002</v>
      </c>
      <c r="G86" s="2">
        <v>35.453000000000003</v>
      </c>
      <c r="H86" s="3">
        <v>2</v>
      </c>
      <c r="I86" s="4">
        <f>IF(AND(J$204&gt;4,H86=1),6)+IF(AND(J$204&gt;4,H86=2),4)+IF(AND(J$204&gt;4,H86=3),3)+IF(AND(J$204&gt;4,H86=4),2)+IF(AND(J$204&gt;4,H86=5),1)+IF(AND(J$204&gt;4,H86&gt;5),1)+IF(AND(J$204=4,H86=1),4)+IF(AND(J$204=4,H86=2),3)+IF(AND(J$204=4,H86=3),2)+IF(AND(J$204=4,H86=4),1)+IF(AND(J$204=3,H86=1),3)+IF(AND(J$204=3,H86=2),2)+IF(AND(J$204=3,H86=3),1)+IF(AND(J$204=2,H86=1),2)+IF(AND(J$204=2,H86=2),1)+IF(AND(J$204=1,H86=1),1)</f>
        <v>2</v>
      </c>
      <c r="J86" s="5">
        <v>2</v>
      </c>
      <c r="K86" s="5">
        <v>2</v>
      </c>
      <c r="L86" s="7">
        <f>IF(AND(J$204&gt;4,J86=1),12)+IF(AND(J$204&gt;4,J86=2),8)+IF(AND(J$204&gt;4,J86=3),6)+IF(AND(J$204&gt;4,J86=4),5)+IF(AND(J$204&gt;4,J86=5),4)+IF(AND(J$204&gt;4,J86=6),3)+IF(AND(J$204&gt;4,J86=7),2)+IF(AND(J$204&gt;4,J86&gt;7),1)+IF(AND(J$204=4,J86=1),8)+IF(AND(J$204=4,J86=2),6)+IF(AND(J$204=4,J86=3),4)+IF(AND(J$204=4,J86=4),2)+IF(AND(J$204=3,J86=1),6)+IF(AND(J$204=3,J86=2),4)+IF(AND(J$204=3,J86=3),2)+IF(AND(J$204=2,J86=1),4)+IF(AND(J$204=2,J86=2),2)+IF(AND(J$204=1,J86=1),2)</f>
        <v>4</v>
      </c>
      <c r="M86" s="7">
        <f>IF(AND(J$204&gt;4,K86=1),12)+IF(AND(J$204&gt;4,K86=2),8)+IF(AND(J$204&gt;4,K86=3),6)+IF(AND(J$204&gt;4,K86=4),5)+IF(AND(J$204&gt;4,K86=5),4)+IF(AND(J$204&gt;4,K86=6),3)+IF(AND(J$204&gt;4,K86=7),2)+IF(AND(J$204&gt;4,K86&gt;7),1)+IF(AND(J$204=4,K86=1),8)+IF(AND(J$204=4,K86=2),6)+IF(AND(J$204=4,K86=3),4)+IF(AND(J$204=4,K86=4),2)+IF(AND(J$204=3,K86=1),6)+IF(AND(J$204=3,K86=2),4)+IF(AND(J$204=3,K86=3),2)+IF(AND(J$204=2,K86=1),4)+IF(AND(J$204=2,K86=2),2)+IF(AND(J$204=1,K86=1),2)</f>
        <v>4</v>
      </c>
      <c r="N86" s="2" t="s">
        <v>29</v>
      </c>
      <c r="O86" s="4">
        <f t="shared" si="59"/>
        <v>11</v>
      </c>
      <c r="P86" s="11">
        <f t="shared" si="60"/>
        <v>11</v>
      </c>
      <c r="Q86" s="2">
        <v>32.180999999999997</v>
      </c>
      <c r="R86" s="2">
        <v>33.381999999999998</v>
      </c>
      <c r="S86" s="2" t="s">
        <v>29</v>
      </c>
      <c r="T86" s="6"/>
      <c r="U86" s="6">
        <v>1</v>
      </c>
      <c r="V86" s="19">
        <f t="shared" si="61"/>
        <v>32.180999999999997</v>
      </c>
      <c r="W86" s="2"/>
      <c r="X86" s="3"/>
      <c r="Y86" s="4">
        <f>IF(AND(Z$204&gt;4,X86=1),6)+IF(AND(Z$204&gt;4,X86=2),4)+IF(AND(Z$204&gt;4,X86=3),3)+IF(AND(Z$204&gt;4,X86=4),2)+IF(AND(Z$204&gt;4,X86=5),1)+IF(AND(Z$204&gt;4,X86&gt;5),1)+IF(AND(Z$204=4,X86=1),4)+IF(AND(Z$204=4,X86=2),3)+IF(AND(Z$204=4,X86=3),2)+IF(AND(Z$204=4,X86=4),1)+IF(AND(Z$204=3,X86=1),3)+IF(AND(Z$204=3,X86=2),2)+IF(AND(Z$204=3,X86=3),1)+IF(AND(Z$204=2,X86=1),2)+IF(AND(Z$204=2,X86=2),1)+IF(AND(Z$204=1,X86=1),1)</f>
        <v>0</v>
      </c>
      <c r="Z86" s="5"/>
      <c r="AA86" s="5"/>
      <c r="AB86" s="7">
        <f>IF(AND(Z$204&gt;4,Z86=1),12)+IF(AND(Z$204&gt;4,Z86=2),8)+IF(AND(Z$204&gt;4,Z86=3),6)+IF(AND(Z$204&gt;4,Z86=4),5)+IF(AND(Z$204&gt;4,Z86=5),4)+IF(AND(Z$204&gt;4,Z86=6),3)+IF(AND(Z$204&gt;4,Z86=7),2)+IF(AND(Z$204&gt;4,Z86&gt;7),1)+IF(AND(Z$204=4,Z86=1),8)+IF(AND(Z$204=4,Z86=2),6)+IF(AND(Z$204=4,Z86=3),4)+IF(AND(Z$204=4,Z86=4),2)+IF(AND(Z$204=3,Z86=1),6)+IF(AND(Z$204=3,Z86=2),4)+IF(AND(Z$204=3,Z86=3),2)+IF(AND(Z$204=2,Z86=1),4)+IF(AND(Z$204=2,Z86=2),2)+IF(AND(Z$204=1,Z86=1),2)</f>
        <v>0</v>
      </c>
      <c r="AC86" s="7">
        <f>IF(AND(Z$204&gt;4,AA86=1),12)+IF(AND(Z$204&gt;4,AA86=2),8)+IF(AND(Z$204&gt;4,AA86=3),6)+IF(AND(Z$204&gt;4,AA86=4),5)+IF(AND(Z$204&gt;4,AA86=5),4)+IF(AND(Z$204&gt;4,AA86=6),3)+IF(AND(Z$204&gt;4,AA86=7),2)+IF(AND(Z$204&gt;4,AA86&gt;7),1)+IF(AND(Z$204=4,AA86=1),8)+IF(AND(Z$204=4,AA86=2),6)+IF(AND(Z$204=4,AA86=3),4)+IF(AND(Z$204=4,AA86=4),2)+IF(AND(Z$204=3,AA86=1),6)+IF(AND(Z$204=3,AA86=2),4)+IF(AND(Z$204=3,AA86=3),2)+IF(AND(Z$204=2,AA86=1),4)+IF(AND(Z$204=2,AA86=2),2)+IF(AND(Z$204=1,AA86=1),2)</f>
        <v>0</v>
      </c>
      <c r="AD86" s="2" t="s">
        <v>29</v>
      </c>
      <c r="AE86" s="4">
        <f t="shared" si="62"/>
        <v>0</v>
      </c>
      <c r="AF86" s="11">
        <f t="shared" si="63"/>
        <v>11</v>
      </c>
      <c r="AG86" s="2"/>
      <c r="AH86" s="2"/>
      <c r="AI86" s="2" t="s">
        <v>29</v>
      </c>
      <c r="AJ86" s="6"/>
      <c r="AK86" s="6"/>
      <c r="AL86" s="19">
        <f t="shared" si="64"/>
        <v>32.180999999999997</v>
      </c>
      <c r="AM86" s="2"/>
      <c r="AN86" s="7"/>
      <c r="AO86" s="2"/>
      <c r="AP86" s="2"/>
      <c r="AQ86" s="2"/>
      <c r="AR86" s="2"/>
      <c r="AS86" s="2"/>
      <c r="AT86" s="2"/>
      <c r="AU86" s="2"/>
      <c r="AV86" s="7"/>
      <c r="AW86" s="2"/>
      <c r="AX86" s="10"/>
      <c r="AY86" s="2"/>
      <c r="AZ86" s="2"/>
      <c r="BA86" s="6"/>
      <c r="BB86" s="10"/>
      <c r="BC86" s="2"/>
      <c r="BD86" s="7"/>
      <c r="BE86" s="2"/>
      <c r="BF86" s="2"/>
      <c r="BG86" s="2"/>
      <c r="BH86" s="2"/>
      <c r="BI86" s="2"/>
      <c r="BJ86" s="2"/>
      <c r="BK86" s="2"/>
      <c r="BL86" s="7"/>
      <c r="BM86" s="2"/>
      <c r="BN86" s="10"/>
      <c r="BO86" s="2"/>
      <c r="BP86" s="2"/>
      <c r="BQ86" s="6"/>
      <c r="BR86" s="10"/>
      <c r="BS86" s="2"/>
      <c r="BT86" s="7"/>
      <c r="BU86" s="2"/>
      <c r="BV86" s="2"/>
      <c r="BW86" s="2"/>
      <c r="BX86" s="2"/>
      <c r="BY86" s="2"/>
      <c r="BZ86" s="2"/>
      <c r="CA86" s="2"/>
      <c r="CB86" s="7"/>
      <c r="CC86" s="2"/>
      <c r="CD86" s="10"/>
      <c r="CE86" s="2"/>
      <c r="CF86" s="2"/>
      <c r="CG86" s="6"/>
      <c r="CH86" s="10"/>
      <c r="CI86" s="2"/>
      <c r="CJ86" s="7"/>
      <c r="CK86" s="2"/>
      <c r="CL86" s="2"/>
      <c r="CM86" s="2"/>
      <c r="CN86" s="2"/>
      <c r="CO86" s="2"/>
      <c r="CP86" s="2"/>
      <c r="CQ86" s="2"/>
      <c r="CR86" s="7"/>
      <c r="CS86" s="2"/>
      <c r="CT86" s="10"/>
      <c r="CU86" s="2"/>
      <c r="CV86" s="6"/>
      <c r="CW86" s="6"/>
      <c r="CX86" s="10"/>
      <c r="CY86" s="2"/>
      <c r="CZ86" s="7"/>
      <c r="DA86" s="2"/>
      <c r="DB86" s="2"/>
      <c r="DC86" s="2"/>
      <c r="DD86" s="2"/>
      <c r="DE86" s="2"/>
      <c r="DF86" s="2"/>
      <c r="DG86" s="2"/>
      <c r="DH86" s="7"/>
      <c r="DI86" s="2"/>
      <c r="DJ86" s="10"/>
      <c r="DK86" s="2"/>
      <c r="DL86" s="6"/>
      <c r="DM86" s="6"/>
      <c r="DN86" s="10"/>
      <c r="DO86" s="2"/>
      <c r="DP86" s="7"/>
      <c r="DQ86" s="2"/>
      <c r="DR86" s="2"/>
      <c r="DS86" s="2"/>
      <c r="DT86" s="2"/>
      <c r="DU86" s="2"/>
      <c r="DV86" s="2"/>
      <c r="DW86" s="2"/>
      <c r="DX86" s="7"/>
      <c r="DY86" s="2"/>
      <c r="DZ86" s="10"/>
      <c r="EA86" s="2"/>
      <c r="EB86" s="6"/>
      <c r="EC86" s="6"/>
      <c r="ED86" s="10"/>
    </row>
    <row r="87" spans="1:134" s="15" customFormat="1" ht="14">
      <c r="A87" s="13"/>
      <c r="B87" s="22">
        <v>5</v>
      </c>
      <c r="C87" s="17"/>
      <c r="D87" s="1"/>
      <c r="E87" s="1"/>
      <c r="F87" s="61"/>
      <c r="G87" s="10"/>
      <c r="H87" s="7"/>
      <c r="I87" s="4"/>
      <c r="J87" s="2"/>
      <c r="K87" s="2"/>
      <c r="L87" s="4"/>
      <c r="M87" s="4"/>
      <c r="N87" s="2"/>
      <c r="O87" s="4"/>
      <c r="P87" s="11"/>
      <c r="Q87" s="10"/>
      <c r="R87" s="10"/>
      <c r="S87" s="2"/>
      <c r="T87" s="2"/>
      <c r="U87" s="6"/>
      <c r="V87" s="19"/>
      <c r="W87" s="10"/>
      <c r="X87" s="7"/>
      <c r="Y87" s="4"/>
      <c r="Z87" s="2"/>
      <c r="AA87" s="2"/>
      <c r="AB87" s="4"/>
      <c r="AC87" s="4"/>
      <c r="AD87" s="2"/>
      <c r="AE87" s="4"/>
      <c r="AF87" s="11">
        <f t="shared" ref="AF87:AF92" si="65">P87+AE87</f>
        <v>0</v>
      </c>
      <c r="AG87" s="10"/>
      <c r="AH87" s="10"/>
      <c r="AI87" s="2"/>
      <c r="AJ87" s="2"/>
      <c r="AK87" s="6"/>
      <c r="AL87" s="19"/>
    </row>
    <row r="88" spans="1:134" s="15" customFormat="1" ht="14">
      <c r="A88" s="21"/>
      <c r="B88" s="23" t="s">
        <v>35</v>
      </c>
      <c r="C88" s="24"/>
      <c r="D88" s="25"/>
      <c r="E88" s="25"/>
      <c r="F88" s="61"/>
      <c r="G88" s="18"/>
      <c r="H88" s="11"/>
      <c r="I88" s="18"/>
      <c r="J88" s="18"/>
      <c r="K88" s="18"/>
      <c r="L88" s="18"/>
      <c r="M88" s="18"/>
      <c r="N88" s="18"/>
      <c r="O88" s="11"/>
      <c r="P88" s="11"/>
      <c r="Q88" s="18"/>
      <c r="R88" s="18"/>
      <c r="S88" s="18"/>
      <c r="T88" s="18"/>
      <c r="U88" s="12"/>
      <c r="V88" s="19"/>
      <c r="W88" s="18"/>
      <c r="X88" s="11"/>
      <c r="Y88" s="18"/>
      <c r="Z88" s="18"/>
      <c r="AA88" s="18"/>
      <c r="AB88" s="18"/>
      <c r="AC88" s="18"/>
      <c r="AD88" s="18"/>
      <c r="AE88" s="11"/>
      <c r="AF88" s="11">
        <f t="shared" si="65"/>
        <v>0</v>
      </c>
      <c r="AG88" s="18"/>
      <c r="AH88" s="18"/>
      <c r="AI88" s="18"/>
      <c r="AJ88" s="18"/>
      <c r="AK88" s="12"/>
      <c r="AL88" s="19"/>
    </row>
    <row r="89" spans="1:134" s="15" customFormat="1" ht="14" hidden="1" customHeight="1">
      <c r="A89" s="21"/>
      <c r="B89" s="1" t="s">
        <v>83</v>
      </c>
      <c r="C89" s="2">
        <v>19602</v>
      </c>
      <c r="D89" s="1">
        <v>107</v>
      </c>
      <c r="E89" s="1" t="s">
        <v>84</v>
      </c>
      <c r="F89" s="61">
        <v>21.59</v>
      </c>
      <c r="G89" s="10"/>
      <c r="H89" s="3"/>
      <c r="I89" s="2"/>
      <c r="J89" s="5"/>
      <c r="K89" s="5"/>
      <c r="L89" s="2"/>
      <c r="M89" s="2"/>
      <c r="N89" s="2" t="s">
        <v>42</v>
      </c>
      <c r="O89" s="4">
        <f t="shared" si="38"/>
        <v>0</v>
      </c>
      <c r="P89" s="11">
        <f t="shared" si="39"/>
        <v>0</v>
      </c>
      <c r="Q89" s="2"/>
      <c r="R89" s="2"/>
      <c r="S89" s="2" t="s">
        <v>42</v>
      </c>
      <c r="T89" s="2"/>
      <c r="U89" s="6"/>
      <c r="V89" s="19">
        <f t="shared" si="40"/>
        <v>21.59</v>
      </c>
      <c r="W89" s="10"/>
      <c r="X89" s="3"/>
      <c r="Y89" s="2"/>
      <c r="Z89" s="5"/>
      <c r="AA89" s="5"/>
      <c r="AB89" s="2"/>
      <c r="AC89" s="2"/>
      <c r="AD89" s="2" t="s">
        <v>42</v>
      </c>
      <c r="AE89" s="4">
        <f t="shared" ref="AE89:AE90" si="66">+Y89+AB89+AC89+AK89</f>
        <v>0</v>
      </c>
      <c r="AF89" s="11">
        <f t="shared" si="65"/>
        <v>0</v>
      </c>
      <c r="AG89" s="2"/>
      <c r="AH89" s="2"/>
      <c r="AI89" s="2" t="s">
        <v>42</v>
      </c>
      <c r="AJ89" s="2"/>
      <c r="AK89" s="6"/>
      <c r="AL89" s="19">
        <f t="shared" ref="AL89:AL92" si="67">MIN(V89,W89,AG89,AH89)</f>
        <v>21.59</v>
      </c>
    </row>
    <row r="90" spans="1:134" s="15" customFormat="1" ht="14" customHeight="1">
      <c r="A90" s="13">
        <v>1</v>
      </c>
      <c r="B90" s="1" t="s">
        <v>149</v>
      </c>
      <c r="C90" s="2">
        <v>39023</v>
      </c>
      <c r="D90" s="1">
        <v>85</v>
      </c>
      <c r="E90" s="1" t="s">
        <v>39</v>
      </c>
      <c r="F90" s="61">
        <v>99.998999999999995</v>
      </c>
      <c r="G90" s="10">
        <v>32.369999999999997</v>
      </c>
      <c r="H90" s="3"/>
      <c r="I90" s="2"/>
      <c r="J90" s="5"/>
      <c r="K90" s="5"/>
      <c r="L90" s="2"/>
      <c r="M90" s="2"/>
      <c r="N90" s="2" t="s">
        <v>42</v>
      </c>
      <c r="O90" s="4">
        <f t="shared" ref="O90" si="68">+I90+L90+M90+U90</f>
        <v>0</v>
      </c>
      <c r="P90" s="11">
        <f t="shared" si="39"/>
        <v>0</v>
      </c>
      <c r="Q90" s="2">
        <v>32.277999999999999</v>
      </c>
      <c r="R90" s="2"/>
      <c r="S90" s="2" t="s">
        <v>42</v>
      </c>
      <c r="T90" s="8" t="s">
        <v>57</v>
      </c>
      <c r="U90" s="6"/>
      <c r="V90" s="19">
        <f t="shared" ref="V90" si="69">MIN(F90,G90,Q90,R90)</f>
        <v>32.277999999999999</v>
      </c>
      <c r="W90" s="10"/>
      <c r="X90" s="3"/>
      <c r="Y90" s="2"/>
      <c r="Z90" s="5"/>
      <c r="AA90" s="5"/>
      <c r="AB90" s="2"/>
      <c r="AC90" s="2"/>
      <c r="AD90" s="2" t="s">
        <v>42</v>
      </c>
      <c r="AE90" s="4">
        <f t="shared" si="66"/>
        <v>0</v>
      </c>
      <c r="AF90" s="11">
        <f t="shared" si="65"/>
        <v>0</v>
      </c>
      <c r="AG90" s="2"/>
      <c r="AH90" s="2"/>
      <c r="AI90" s="2" t="s">
        <v>42</v>
      </c>
      <c r="AJ90" s="2" t="s">
        <v>57</v>
      </c>
      <c r="AK90" s="6"/>
      <c r="AL90" s="19">
        <f t="shared" si="67"/>
        <v>32.277999999999999</v>
      </c>
    </row>
    <row r="91" spans="1:134" s="15" customFormat="1" ht="14">
      <c r="A91" s="13">
        <v>2</v>
      </c>
      <c r="B91" s="1" t="s">
        <v>159</v>
      </c>
      <c r="C91" s="2">
        <v>12467</v>
      </c>
      <c r="D91" s="1">
        <v>73</v>
      </c>
      <c r="E91" s="1" t="s">
        <v>160</v>
      </c>
      <c r="F91" s="61"/>
      <c r="G91" s="2"/>
      <c r="H91" s="3"/>
      <c r="I91" s="2"/>
      <c r="J91" s="5"/>
      <c r="K91" s="5"/>
      <c r="L91" s="2"/>
      <c r="M91" s="2"/>
      <c r="N91" s="2"/>
      <c r="O91" s="4"/>
      <c r="P91" s="11"/>
      <c r="Q91" s="2"/>
      <c r="R91" s="2"/>
      <c r="S91" s="2"/>
      <c r="T91" s="2"/>
      <c r="U91" s="6"/>
      <c r="V91" s="19">
        <v>99.998999999999995</v>
      </c>
      <c r="W91" s="2">
        <v>21.609000000000002</v>
      </c>
      <c r="X91" s="3"/>
      <c r="Y91" s="2"/>
      <c r="Z91" s="5"/>
      <c r="AA91" s="5"/>
      <c r="AB91" s="2"/>
      <c r="AC91" s="2"/>
      <c r="AD91" s="2" t="s">
        <v>42</v>
      </c>
      <c r="AE91" s="4"/>
      <c r="AF91" s="11">
        <f t="shared" si="65"/>
        <v>0</v>
      </c>
      <c r="AG91" s="2">
        <v>21.643000000000001</v>
      </c>
      <c r="AH91" s="2">
        <v>21.536000000000001</v>
      </c>
      <c r="AI91" s="2" t="s">
        <v>42</v>
      </c>
      <c r="AJ91" s="59" t="s">
        <v>70</v>
      </c>
      <c r="AK91" s="6"/>
      <c r="AL91" s="19">
        <f t="shared" si="67"/>
        <v>21.536000000000001</v>
      </c>
    </row>
    <row r="92" spans="1:134" s="15" customFormat="1" ht="14">
      <c r="A92" s="13">
        <v>3</v>
      </c>
      <c r="B92" s="1" t="s">
        <v>66</v>
      </c>
      <c r="C92" s="2">
        <v>3371</v>
      </c>
      <c r="D92" s="1">
        <v>43</v>
      </c>
      <c r="E92" s="1" t="s">
        <v>161</v>
      </c>
      <c r="F92" s="61"/>
      <c r="G92" s="2"/>
      <c r="H92" s="3"/>
      <c r="I92" s="2"/>
      <c r="J92" s="5"/>
      <c r="K92" s="5"/>
      <c r="L92" s="2"/>
      <c r="M92" s="2"/>
      <c r="N92" s="2"/>
      <c r="O92" s="4"/>
      <c r="P92" s="11"/>
      <c r="Q92" s="2"/>
      <c r="R92" s="2"/>
      <c r="S92" s="2"/>
      <c r="T92" s="2"/>
      <c r="U92" s="6"/>
      <c r="V92" s="19">
        <v>99.998999999999995</v>
      </c>
      <c r="W92" s="2">
        <v>24.026</v>
      </c>
      <c r="X92" s="3"/>
      <c r="Y92" s="2"/>
      <c r="Z92" s="5"/>
      <c r="AA92" s="5"/>
      <c r="AB92" s="2"/>
      <c r="AC92" s="2"/>
      <c r="AD92" s="2" t="s">
        <v>42</v>
      </c>
      <c r="AE92" s="4"/>
      <c r="AF92" s="11">
        <f t="shared" si="65"/>
        <v>0</v>
      </c>
      <c r="AG92" s="2">
        <v>22.212</v>
      </c>
      <c r="AH92" s="2">
        <v>21.43</v>
      </c>
      <c r="AI92" s="2" t="s">
        <v>42</v>
      </c>
      <c r="AJ92" s="8" t="s">
        <v>162</v>
      </c>
      <c r="AK92" s="6"/>
      <c r="AL92" s="19">
        <f t="shared" si="67"/>
        <v>21.43</v>
      </c>
    </row>
    <row r="93" spans="1:134" s="15" customFormat="1" ht="14">
      <c r="B93" s="22">
        <v>3</v>
      </c>
      <c r="C93" s="16"/>
      <c r="D93" s="1"/>
      <c r="E93" s="1"/>
    </row>
    <row r="94" spans="1:134" s="15" customFormat="1" ht="14">
      <c r="B94" s="16"/>
      <c r="C94" s="16"/>
      <c r="D94" s="1"/>
      <c r="E94" s="1"/>
    </row>
    <row r="95" spans="1:134">
      <c r="B95" s="22">
        <v>31</v>
      </c>
    </row>
    <row r="96" spans="1:134">
      <c r="D96" s="37"/>
    </row>
    <row r="97" spans="2:5">
      <c r="D97" s="37"/>
    </row>
    <row r="98" spans="2:5">
      <c r="D98" s="37"/>
    </row>
    <row r="99" spans="2:5">
      <c r="D99" s="37"/>
    </row>
    <row r="106" spans="2:5">
      <c r="B106" s="38"/>
      <c r="C106" s="38"/>
    </row>
    <row r="107" spans="2:5">
      <c r="E107" s="38"/>
    </row>
    <row r="111" spans="2:5">
      <c r="D111" s="37"/>
    </row>
    <row r="112" spans="2:5">
      <c r="D112" s="37"/>
    </row>
    <row r="116" spans="4:5">
      <c r="D116" s="37"/>
    </row>
    <row r="119" spans="4:5">
      <c r="D119" s="37"/>
    </row>
    <row r="120" spans="4:5">
      <c r="D120" s="37"/>
    </row>
    <row r="121" spans="4:5">
      <c r="D121" s="37"/>
      <c r="E121" s="39"/>
    </row>
    <row r="124" spans="4:5">
      <c r="D124" s="37"/>
    </row>
    <row r="126" spans="4:5">
      <c r="D126" s="37"/>
      <c r="E126" s="39"/>
    </row>
    <row r="128" spans="4:5">
      <c r="D128" s="37"/>
    </row>
    <row r="129" spans="2:5">
      <c r="D129" s="37"/>
    </row>
    <row r="131" spans="2:5">
      <c r="B131" s="40"/>
      <c r="C131" s="40"/>
    </row>
    <row r="134" spans="2:5">
      <c r="D134" s="37"/>
    </row>
    <row r="136" spans="2:5">
      <c r="D136" s="37"/>
    </row>
    <row r="140" spans="2:5">
      <c r="B140" s="40"/>
      <c r="C140" s="40"/>
    </row>
    <row r="142" spans="2:5">
      <c r="D142" s="37"/>
      <c r="E142" s="39"/>
    </row>
    <row r="147" spans="2:4">
      <c r="B147" s="40"/>
      <c r="C147" s="40"/>
    </row>
    <row r="149" spans="2:4">
      <c r="D149" s="37"/>
    </row>
    <row r="152" spans="2:4">
      <c r="D152" s="37"/>
    </row>
    <row r="156" spans="2:4">
      <c r="D156" s="37"/>
    </row>
    <row r="161" spans="4:5">
      <c r="D161" s="37"/>
    </row>
    <row r="163" spans="4:5">
      <c r="D163" s="37"/>
    </row>
    <row r="164" spans="4:5">
      <c r="D164" s="37"/>
    </row>
    <row r="167" spans="4:5">
      <c r="D167" s="37"/>
      <c r="E167" s="39"/>
    </row>
    <row r="168" spans="4:5">
      <c r="D168" s="37"/>
      <c r="E168" s="39"/>
    </row>
    <row r="169" spans="4:5">
      <c r="D169" s="37"/>
    </row>
    <row r="172" spans="4:5">
      <c r="D172" s="37"/>
    </row>
    <row r="175" spans="4:5">
      <c r="D175" s="37"/>
    </row>
    <row r="197" spans="7:27">
      <c r="G197" s="42"/>
      <c r="H197" s="43"/>
      <c r="I197" s="42"/>
      <c r="J197" s="42"/>
      <c r="K197" s="42"/>
      <c r="W197" s="42"/>
      <c r="X197" s="43"/>
      <c r="Y197" s="42"/>
      <c r="Z197" s="42"/>
      <c r="AA197" s="42"/>
    </row>
    <row r="198" spans="7:27">
      <c r="G198" s="42"/>
      <c r="H198" s="43"/>
      <c r="I198" s="41" t="s">
        <v>36</v>
      </c>
      <c r="J198" s="41" t="s">
        <v>37</v>
      </c>
      <c r="K198" s="42"/>
      <c r="W198" s="42"/>
      <c r="X198" s="43"/>
      <c r="Y198" s="41" t="s">
        <v>36</v>
      </c>
      <c r="Z198" s="41" t="s">
        <v>37</v>
      </c>
      <c r="AA198" s="42"/>
    </row>
    <row r="199" spans="7:27">
      <c r="G199" s="42"/>
      <c r="H199" s="43" t="s">
        <v>19</v>
      </c>
      <c r="I199" s="42">
        <v>6</v>
      </c>
      <c r="J199" s="42">
        <v>6</v>
      </c>
      <c r="K199" s="42"/>
      <c r="W199" s="42"/>
      <c r="X199" s="43" t="s">
        <v>19</v>
      </c>
      <c r="Y199" s="42">
        <v>4</v>
      </c>
      <c r="Z199" s="42">
        <v>4</v>
      </c>
      <c r="AA199" s="42"/>
    </row>
    <row r="200" spans="7:27">
      <c r="G200" s="42"/>
      <c r="H200" s="43" t="s">
        <v>20</v>
      </c>
      <c r="I200" s="42">
        <v>4</v>
      </c>
      <c r="J200" s="42">
        <v>4</v>
      </c>
      <c r="K200" s="42"/>
      <c r="W200" s="42"/>
      <c r="X200" s="43" t="s">
        <v>20</v>
      </c>
      <c r="Y200" s="42">
        <v>4</v>
      </c>
      <c r="Z200" s="42">
        <v>4</v>
      </c>
      <c r="AA200" s="42"/>
    </row>
    <row r="201" spans="7:27">
      <c r="G201" s="42"/>
      <c r="H201" s="43" t="s">
        <v>21</v>
      </c>
      <c r="I201" s="42">
        <v>4</v>
      </c>
      <c r="J201" s="42">
        <v>4</v>
      </c>
      <c r="K201" s="42"/>
      <c r="W201" s="42"/>
      <c r="X201" s="43" t="s">
        <v>21</v>
      </c>
      <c r="Y201" s="42">
        <v>4</v>
      </c>
      <c r="Z201" s="42">
        <v>4</v>
      </c>
      <c r="AA201" s="42"/>
    </row>
    <row r="202" spans="7:27">
      <c r="G202" s="44"/>
      <c r="H202" s="43" t="s">
        <v>26</v>
      </c>
      <c r="I202" s="42">
        <v>2</v>
      </c>
      <c r="J202" s="42">
        <v>2</v>
      </c>
      <c r="K202" s="42"/>
      <c r="W202" s="44"/>
      <c r="X202" s="43" t="s">
        <v>26</v>
      </c>
      <c r="Y202" s="42">
        <v>1</v>
      </c>
      <c r="Z202" s="42">
        <v>1</v>
      </c>
      <c r="AA202" s="42"/>
    </row>
    <row r="203" spans="7:27">
      <c r="G203" s="44"/>
      <c r="H203" s="43" t="s">
        <v>31</v>
      </c>
      <c r="I203" s="42">
        <v>1</v>
      </c>
      <c r="J203" s="42">
        <v>1</v>
      </c>
      <c r="K203" s="42"/>
      <c r="W203" s="44"/>
      <c r="X203" s="43" t="s">
        <v>31</v>
      </c>
      <c r="Y203" s="42">
        <v>4</v>
      </c>
      <c r="Z203" s="42">
        <v>4</v>
      </c>
      <c r="AA203" s="42"/>
    </row>
    <row r="204" spans="7:27">
      <c r="G204" s="42"/>
      <c r="H204" s="43" t="s">
        <v>29</v>
      </c>
      <c r="I204" s="42">
        <v>3</v>
      </c>
      <c r="J204" s="42">
        <v>3</v>
      </c>
      <c r="K204" s="42"/>
      <c r="W204" s="42"/>
      <c r="X204" s="43" t="s">
        <v>29</v>
      </c>
      <c r="Y204" s="42">
        <v>4</v>
      </c>
      <c r="Z204" s="42">
        <v>4</v>
      </c>
      <c r="AA204" s="42"/>
    </row>
    <row r="205" spans="7:27">
      <c r="G205" s="42"/>
      <c r="H205" s="43" t="s">
        <v>42</v>
      </c>
      <c r="I205" s="42">
        <v>8</v>
      </c>
      <c r="J205" s="42">
        <v>8</v>
      </c>
      <c r="K205" s="42"/>
      <c r="W205" s="42"/>
      <c r="X205" s="43" t="s">
        <v>42</v>
      </c>
      <c r="Y205" s="42">
        <v>1</v>
      </c>
      <c r="Z205" s="42">
        <v>1</v>
      </c>
      <c r="AA205" s="42"/>
    </row>
    <row r="206" spans="7:27">
      <c r="G206" s="42"/>
      <c r="H206" s="43" t="s">
        <v>17</v>
      </c>
      <c r="I206" s="42">
        <f>SUM(I199:I205)</f>
        <v>28</v>
      </c>
      <c r="J206" s="42">
        <f>SUM(J199:J205)</f>
        <v>28</v>
      </c>
      <c r="K206" s="42"/>
      <c r="W206" s="42"/>
      <c r="X206" s="43" t="s">
        <v>17</v>
      </c>
      <c r="Y206" s="42">
        <f>SUM(Y199:Y205)</f>
        <v>22</v>
      </c>
      <c r="Z206" s="42">
        <f>SUM(Z199:Z205)</f>
        <v>22</v>
      </c>
      <c r="AA206" s="42"/>
    </row>
    <row r="207" spans="7:27">
      <c r="H207" s="27" t="s">
        <v>70</v>
      </c>
      <c r="X207" s="27" t="s">
        <v>70</v>
      </c>
    </row>
  </sheetData>
  <sortState xmlns:xlrd2="http://schemas.microsoft.com/office/spreadsheetml/2017/richdata2" ref="A81:ED86">
    <sortCondition descending="1" ref="AF81:AF86"/>
  </sortState>
  <mergeCells count="14">
    <mergeCell ref="X1:AL6"/>
    <mergeCell ref="W7:W8"/>
    <mergeCell ref="AB7:AC7"/>
    <mergeCell ref="AJ7:AJ8"/>
    <mergeCell ref="AK7:AK8"/>
    <mergeCell ref="A7:A8"/>
    <mergeCell ref="B7:B8"/>
    <mergeCell ref="C7:C8"/>
    <mergeCell ref="E1:E6"/>
    <mergeCell ref="U7:U8"/>
    <mergeCell ref="T7:T8"/>
    <mergeCell ref="L7:M7"/>
    <mergeCell ref="G7:G8"/>
    <mergeCell ref="H1:V6"/>
  </mergeCells>
  <phoneticPr fontId="15" type="noConversion"/>
  <conditionalFormatting sqref="M53:M54 AC54 M58:M60 AC58:AC60">
    <cfRule type="cellIs" dxfId="1" priority="2" operator="greaterThan">
      <formula>0</formula>
    </cfRule>
  </conditionalFormatting>
  <printOptions gridLines="1"/>
  <pageMargins left="0.11811023622047245" right="0.70866141732283472" top="0.74803149606299213" bottom="0.74803149606299213" header="0.31496062992125984" footer="0.31496062992125984"/>
  <pageSetup paperSize="9" scale="45" orientation="portrait" blackAndWhite="1" r:id="rId1"/>
  <headerFooter scaleWithDoc="0" alignWithMargins="0">
    <oddHeader>&amp;CMIKES PLACE CLUBMANS POINTS AS AT 24.02.2024 (UNOFFICIAL UNTIL RATIFIED BY MSA)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40"/>
  <sheetViews>
    <sheetView zoomScale="115" zoomScaleNormal="115" workbookViewId="0">
      <pane xSplit="1" ySplit="9" topLeftCell="B10" activePane="bottomRight" state="frozen"/>
      <selection pane="topRight" activeCell="F1" sqref="F1"/>
      <selection pane="bottomLeft" activeCell="A10" sqref="A10"/>
      <selection pane="bottomRight" activeCell="V8" sqref="V8"/>
    </sheetView>
  </sheetViews>
  <sheetFormatPr baseColWidth="10" defaultColWidth="8.83203125" defaultRowHeight="15"/>
  <cols>
    <col min="1" max="1" width="4.5" style="27" customWidth="1"/>
    <col min="2" max="2" width="23.5" style="36" customWidth="1"/>
    <col min="3" max="3" width="9.1640625" style="36" customWidth="1"/>
    <col min="4" max="4" width="5.6640625" style="36" customWidth="1"/>
    <col min="5" max="5" width="14.83203125" style="36" customWidth="1"/>
    <col min="6" max="6" width="10.6640625" style="27" hidden="1" customWidth="1"/>
    <col min="7" max="7" width="6.33203125" style="27" hidden="1" customWidth="1"/>
    <col min="8" max="8" width="7.33203125" style="27" hidden="1" customWidth="1"/>
    <col min="9" max="9" width="8.1640625" style="27" hidden="1" customWidth="1"/>
    <col min="10" max="11" width="6.5" style="27" hidden="1" customWidth="1"/>
    <col min="12" max="12" width="8" style="27" hidden="1" customWidth="1"/>
    <col min="13" max="13" width="8.33203125" style="27" hidden="1" customWidth="1"/>
    <col min="14" max="14" width="8" style="27" hidden="1" customWidth="1"/>
    <col min="15" max="15" width="6" style="27" hidden="1" customWidth="1"/>
    <col min="16" max="16" width="8.6640625" style="27" hidden="1" customWidth="1"/>
    <col min="17" max="18" width="6.33203125" style="27" hidden="1" customWidth="1"/>
    <col min="19" max="19" width="5.83203125" style="27" hidden="1" customWidth="1"/>
    <col min="20" max="20" width="14.6640625" style="27" hidden="1" customWidth="1"/>
    <col min="21" max="21" width="6.6640625" style="27" hidden="1" customWidth="1"/>
    <col min="22" max="22" width="9.1640625" style="27" customWidth="1"/>
    <col min="23" max="35" width="9.1640625" style="27"/>
    <col min="36" max="36" width="13.5" style="27" customWidth="1"/>
    <col min="37" max="38" width="8.83203125" style="27"/>
  </cols>
  <sheetData>
    <row r="1" spans="1:38" ht="26" customHeight="1">
      <c r="A1" s="26"/>
      <c r="B1" s="26"/>
      <c r="C1" s="45"/>
      <c r="D1" s="46"/>
      <c r="E1" s="69"/>
      <c r="F1" s="26"/>
      <c r="G1" s="54"/>
      <c r="H1" s="77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9"/>
      <c r="W1" s="54"/>
      <c r="X1" s="77" t="s">
        <v>166</v>
      </c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9"/>
    </row>
    <row r="2" spans="1:38" ht="26">
      <c r="A2" s="26"/>
      <c r="B2" s="26"/>
      <c r="C2" s="45"/>
      <c r="D2" s="46"/>
      <c r="E2" s="69"/>
      <c r="F2" s="26"/>
      <c r="G2" s="54"/>
      <c r="H2" s="77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9"/>
      <c r="W2" s="54"/>
      <c r="X2" s="77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9"/>
    </row>
    <row r="3" spans="1:38" ht="26">
      <c r="A3" s="26"/>
      <c r="B3" s="26"/>
      <c r="C3" s="45"/>
      <c r="D3" s="46"/>
      <c r="E3" s="69"/>
      <c r="F3" s="26"/>
      <c r="G3" s="54"/>
      <c r="H3" s="77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54"/>
      <c r="X3" s="77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9"/>
    </row>
    <row r="4" spans="1:38" ht="8" customHeight="1">
      <c r="A4" s="26"/>
      <c r="B4" s="26"/>
      <c r="C4" s="45"/>
      <c r="D4" s="46"/>
      <c r="E4" s="69"/>
      <c r="F4" s="26"/>
      <c r="G4" s="54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  <c r="W4" s="54"/>
      <c r="X4" s="77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9"/>
    </row>
    <row r="5" spans="1:38" ht="17" hidden="1" customHeight="1">
      <c r="A5" s="26"/>
      <c r="B5" s="26"/>
      <c r="C5" s="45"/>
      <c r="D5" s="46"/>
      <c r="E5" s="69"/>
      <c r="F5" s="26"/>
      <c r="G5" s="54"/>
      <c r="H5" s="77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9"/>
      <c r="W5" s="54"/>
      <c r="X5" s="77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9"/>
    </row>
    <row r="6" spans="1:38" ht="14.5" customHeight="1">
      <c r="A6" s="47"/>
      <c r="B6" s="47"/>
      <c r="C6" s="48"/>
      <c r="D6" s="49"/>
      <c r="E6" s="70"/>
      <c r="F6" s="26"/>
      <c r="G6" s="55"/>
      <c r="H6" s="80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2"/>
      <c r="W6" s="55"/>
      <c r="X6" s="80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2"/>
    </row>
    <row r="7" spans="1:38" ht="29" customHeight="1">
      <c r="A7" s="63" t="s">
        <v>13</v>
      </c>
      <c r="B7" s="65" t="s">
        <v>52</v>
      </c>
      <c r="C7" s="67" t="s">
        <v>53</v>
      </c>
      <c r="D7" s="20" t="s">
        <v>54</v>
      </c>
      <c r="E7" s="20" t="s">
        <v>0</v>
      </c>
      <c r="F7" s="20" t="s">
        <v>1</v>
      </c>
      <c r="G7" s="76" t="s">
        <v>2</v>
      </c>
      <c r="H7" s="58" t="s">
        <v>2</v>
      </c>
      <c r="I7" s="58" t="s">
        <v>2</v>
      </c>
      <c r="J7" s="58" t="s">
        <v>3</v>
      </c>
      <c r="K7" s="58" t="s">
        <v>4</v>
      </c>
      <c r="L7" s="74" t="s">
        <v>150</v>
      </c>
      <c r="M7" s="75"/>
      <c r="N7" s="57" t="s">
        <v>5</v>
      </c>
      <c r="O7" s="57" t="s">
        <v>6</v>
      </c>
      <c r="P7" s="58" t="s">
        <v>7</v>
      </c>
      <c r="Q7" s="28" t="s">
        <v>8</v>
      </c>
      <c r="R7" s="28" t="s">
        <v>9</v>
      </c>
      <c r="S7" s="57" t="s">
        <v>10</v>
      </c>
      <c r="T7" s="73" t="s">
        <v>11</v>
      </c>
      <c r="U7" s="71" t="s">
        <v>12</v>
      </c>
      <c r="V7" s="57" t="s">
        <v>1</v>
      </c>
      <c r="W7" s="76" t="s">
        <v>2</v>
      </c>
      <c r="X7" s="58" t="s">
        <v>2</v>
      </c>
      <c r="Y7" s="58" t="s">
        <v>2</v>
      </c>
      <c r="Z7" s="58" t="s">
        <v>3</v>
      </c>
      <c r="AA7" s="58" t="s">
        <v>4</v>
      </c>
      <c r="AB7" s="74" t="s">
        <v>163</v>
      </c>
      <c r="AC7" s="75"/>
      <c r="AD7" s="57" t="s">
        <v>5</v>
      </c>
      <c r="AE7" s="57" t="s">
        <v>6</v>
      </c>
      <c r="AF7" s="58" t="s">
        <v>7</v>
      </c>
      <c r="AG7" s="28" t="s">
        <v>8</v>
      </c>
      <c r="AH7" s="28" t="s">
        <v>9</v>
      </c>
      <c r="AI7" s="57" t="s">
        <v>10</v>
      </c>
      <c r="AJ7" s="73" t="s">
        <v>11</v>
      </c>
      <c r="AK7" s="71" t="s">
        <v>12</v>
      </c>
      <c r="AL7" s="57" t="s">
        <v>1</v>
      </c>
    </row>
    <row r="8" spans="1:38">
      <c r="A8" s="64"/>
      <c r="B8" s="66"/>
      <c r="C8" s="68"/>
      <c r="D8" s="30"/>
      <c r="E8" s="31"/>
      <c r="F8" s="60"/>
      <c r="G8" s="65"/>
      <c r="H8" s="33" t="s">
        <v>13</v>
      </c>
      <c r="I8" s="33" t="s">
        <v>14</v>
      </c>
      <c r="J8" s="33" t="s">
        <v>13</v>
      </c>
      <c r="K8" s="33" t="s">
        <v>13</v>
      </c>
      <c r="L8" s="34" t="s">
        <v>15</v>
      </c>
      <c r="M8" s="34" t="s">
        <v>16</v>
      </c>
      <c r="N8" s="32" t="s">
        <v>55</v>
      </c>
      <c r="O8" s="32" t="s">
        <v>17</v>
      </c>
      <c r="P8" s="33" t="s">
        <v>17</v>
      </c>
      <c r="Q8" s="35" t="s">
        <v>18</v>
      </c>
      <c r="R8" s="35" t="s">
        <v>18</v>
      </c>
      <c r="S8" s="32" t="s">
        <v>5</v>
      </c>
      <c r="T8" s="73"/>
      <c r="U8" s="72"/>
      <c r="V8" s="32"/>
      <c r="W8" s="65"/>
      <c r="X8" s="33" t="s">
        <v>13</v>
      </c>
      <c r="Y8" s="33" t="s">
        <v>14</v>
      </c>
      <c r="Z8" s="33" t="s">
        <v>13</v>
      </c>
      <c r="AA8" s="33" t="s">
        <v>13</v>
      </c>
      <c r="AB8" s="34" t="s">
        <v>15</v>
      </c>
      <c r="AC8" s="34" t="s">
        <v>16</v>
      </c>
      <c r="AD8" s="32" t="s">
        <v>55</v>
      </c>
      <c r="AE8" s="32" t="s">
        <v>17</v>
      </c>
      <c r="AF8" s="33" t="s">
        <v>17</v>
      </c>
      <c r="AG8" s="35" t="s">
        <v>18</v>
      </c>
      <c r="AH8" s="35" t="s">
        <v>18</v>
      </c>
      <c r="AI8" s="32" t="s">
        <v>5</v>
      </c>
      <c r="AJ8" s="73"/>
      <c r="AK8" s="72"/>
      <c r="AL8" s="32"/>
    </row>
    <row r="9" spans="1:38">
      <c r="A9" s="15"/>
      <c r="B9" s="16"/>
      <c r="C9" s="17"/>
      <c r="D9" s="14"/>
      <c r="E9" s="1"/>
      <c r="F9" s="21"/>
      <c r="G9" s="2"/>
      <c r="H9" s="7"/>
      <c r="I9" s="2"/>
      <c r="J9" s="2"/>
      <c r="K9" s="2"/>
      <c r="L9" s="2"/>
      <c r="M9" s="2"/>
      <c r="N9" s="2"/>
      <c r="O9" s="2"/>
      <c r="P9" s="18"/>
      <c r="Q9" s="2"/>
      <c r="R9" s="2"/>
      <c r="S9" s="2"/>
      <c r="T9" s="2"/>
      <c r="U9" s="2"/>
      <c r="V9" s="18"/>
      <c r="W9" s="2"/>
      <c r="X9" s="7"/>
      <c r="Y9" s="2"/>
      <c r="Z9" s="2"/>
      <c r="AA9" s="2"/>
      <c r="AB9" s="2"/>
      <c r="AC9" s="2"/>
      <c r="AD9" s="2"/>
      <c r="AE9" s="2"/>
      <c r="AF9" s="18"/>
      <c r="AG9" s="2"/>
      <c r="AH9" s="2"/>
      <c r="AI9" s="2"/>
      <c r="AJ9" s="2"/>
      <c r="AK9" s="2"/>
      <c r="AL9" s="18"/>
    </row>
    <row r="10" spans="1:38">
      <c r="A10" s="21"/>
      <c r="B10" s="23" t="s">
        <v>153</v>
      </c>
      <c r="C10" s="24"/>
      <c r="D10" s="25"/>
      <c r="E10" s="25"/>
      <c r="F10" s="21"/>
      <c r="G10" s="18"/>
      <c r="H10" s="11"/>
      <c r="I10" s="18"/>
      <c r="J10" s="18"/>
      <c r="K10" s="18"/>
      <c r="L10" s="11"/>
      <c r="M10" s="18"/>
      <c r="N10" s="18"/>
      <c r="O10" s="11"/>
      <c r="P10" s="11"/>
      <c r="Q10" s="18"/>
      <c r="R10" s="18"/>
      <c r="S10" s="18"/>
      <c r="T10" s="18"/>
      <c r="U10" s="12"/>
      <c r="V10" s="19"/>
      <c r="W10" s="18"/>
      <c r="X10" s="11"/>
      <c r="Y10" s="18"/>
      <c r="Z10" s="18"/>
      <c r="AA10" s="18"/>
      <c r="AB10" s="11"/>
      <c r="AC10" s="18"/>
      <c r="AD10" s="18"/>
      <c r="AE10" s="11"/>
      <c r="AF10" s="11"/>
      <c r="AG10" s="18"/>
      <c r="AH10" s="18"/>
      <c r="AI10" s="18"/>
      <c r="AJ10" s="18"/>
      <c r="AK10" s="12"/>
      <c r="AL10" s="19"/>
    </row>
    <row r="11" spans="1:38">
      <c r="A11" s="13">
        <v>1</v>
      </c>
      <c r="B11" s="1" t="s">
        <v>90</v>
      </c>
      <c r="C11" s="2">
        <v>3572</v>
      </c>
      <c r="D11" s="1">
        <v>10</v>
      </c>
      <c r="E11" s="1" t="s">
        <v>106</v>
      </c>
      <c r="F11" s="61">
        <v>21.858000000000001</v>
      </c>
      <c r="G11" s="2">
        <v>22.288</v>
      </c>
      <c r="H11" s="3">
        <v>1</v>
      </c>
      <c r="I11" s="4">
        <f>IF(AND(J$132&gt;4,H11=1),6)+IF(AND(J$132&gt;4,H11=2),4)+IF(AND(J$132&gt;4,H11=3),3)+IF(AND(J$132&gt;4,H11=4),2)+IF(AND(J$132&gt;4,H11=5),1)+IF(AND(J$132&gt;4,H11&gt;5),1)+IF(AND(J$132=4,H11=1),4)+IF(AND(J$132=4,H11=2),3)+IF(AND(J$132=4,H11=3),2)+IF(AND(J$132=4,H11=4),1)+IF(AND(J$132=3,H11=1),3)+IF(AND(J$132=3,H11=2),2)+IF(AND(J$132=3,H11=3),1)+IF(AND(J$132=2,H11=1),2)+IF(AND(J$132=2,H11=2),1)+IF(AND(J$132=1,H11=1),1)</f>
        <v>6</v>
      </c>
      <c r="J11" s="5">
        <v>1</v>
      </c>
      <c r="K11" s="5">
        <v>1</v>
      </c>
      <c r="L11" s="4">
        <f>IF(AND(J$132&gt;4,J11=1),12)+IF(AND(J$132&gt;4,J11=2),8)+IF(AND(J$132&gt;4,J11=3),6)+IF(AND(J$132&gt;4,J11=4),5)+IF(AND(J$132&gt;4,J11=5),4)+IF(AND(J$132&gt;4,J11=6),3)+IF(AND(J$132&gt;4,J11=7),2)+IF(AND(J$132&gt;4,J11&gt;7),1)+IF(AND(J$132=4,J11=1),8)+IF(AND(J$132=4,J11=2),6)+IF(AND(J$132=4,J11=3),4)+IF(AND(J$132=4,J11=4),2)+IF(AND(J$132=3,J11=1),6)+IF(AND(J$132=3,J11=2),4)+IF(AND(J$132=3,J11=3),2)+IF(AND(J$132=2,J11=1),4)+IF(AND(J$132=2,J11=2),2)+IF(AND(J$132=1,J11=1),2)</f>
        <v>12</v>
      </c>
      <c r="M11" s="4">
        <f>IF(AND(J$132&gt;4,K11=1),12)+IF(AND(J$132&gt;4,K11=2),8)+IF(AND(J$132&gt;4,K11=3),6)+IF(AND(J$132&gt;4,K11=4),5)+IF(AND(J$132&gt;4,K11=5),4)+IF(AND(J$132&gt;4,K11=6),3)+IF(AND(J$132&gt;4,K11=7),2)+IF(AND(J$132&gt;4,K11&gt;7),1)+IF(AND(J$132=4,K11=1),8)+IF(AND(J$132=4,K11=2),6)+IF(AND(J$132=4,K11=3),4)+IF(AND(J$132=4,K11=4),2)+IF(AND(J$132=3,K11=1),6)+IF(AND(J$132=3,K11=2),4)+IF(AND(J$132=3,K11=3),2)+IF(AND(J$132=2,K11=1),4)+IF(AND(J$132=2,K11=2),2)+IF(AND(J$132=1,K11=1),2)</f>
        <v>12</v>
      </c>
      <c r="N11" s="2" t="s">
        <v>19</v>
      </c>
      <c r="O11" s="4">
        <f t="shared" ref="O11:O28" si="0">+I11+L11+M11+U11</f>
        <v>31</v>
      </c>
      <c r="P11" s="11">
        <f t="shared" ref="P11:P28" si="1">O11</f>
        <v>31</v>
      </c>
      <c r="Q11" s="2">
        <v>21.189</v>
      </c>
      <c r="R11" s="2">
        <v>21917</v>
      </c>
      <c r="S11" s="2" t="s">
        <v>19</v>
      </c>
      <c r="T11" s="8" t="s">
        <v>151</v>
      </c>
      <c r="U11" s="6">
        <v>1</v>
      </c>
      <c r="V11" s="19">
        <f t="shared" ref="V11:V25" si="2">MIN(F11,G11,Q11,R11)</f>
        <v>21.189</v>
      </c>
      <c r="W11" s="2">
        <v>27.887</v>
      </c>
      <c r="X11" s="3">
        <v>4</v>
      </c>
      <c r="Y11" s="4">
        <f>IF(AND(Z$132&gt;4,X11=1),6)+IF(AND(Z$132&gt;4,X11=2),4)+IF(AND(Z$132&gt;4,X11=3),3)+IF(AND(Z$132&gt;4,X11=4),2)+IF(AND(Z$132&gt;4,X11=5),1)+IF(AND(Z$132&gt;4,X11&gt;5),1)+IF(AND(Z$132=4,X11=1),4)+IF(AND(Z$132=4,X11=2),3)+IF(AND(Z$132=4,X11=3),2)+IF(AND(Z$132=4,X11=4),1)+IF(AND(Z$132=3,X11=1),3)+IF(AND(Z$132=3,X11=2),2)+IF(AND(Z$132=3,X11=3),1)+IF(AND(Z$132=2,X11=1),2)+IF(AND(Z$132=2,X11=2),1)+IF(AND(Z$132=1,X11=1),1)</f>
        <v>1</v>
      </c>
      <c r="Z11" s="5">
        <v>1</v>
      </c>
      <c r="AA11" s="5">
        <v>1</v>
      </c>
      <c r="AB11" s="4">
        <f>IF(AND(Z$132&gt;4,Z11=1),12)+IF(AND(Z$132&gt;4,Z11=2),8)+IF(AND(Z$132&gt;4,Z11=3),6)+IF(AND(Z$132&gt;4,Z11=4),5)+IF(AND(Z$132&gt;4,Z11=5),4)+IF(AND(Z$132&gt;4,Z11=6),3)+IF(AND(Z$132&gt;4,Z11=7),2)+IF(AND(Z$132&gt;4,Z11&gt;7),1)+IF(AND(Z$132=4,Z11=1),8)+IF(AND(Z$132=4,Z11=2),6)+IF(AND(Z$132=4,Z11=3),4)+IF(AND(Z$132=4,Z11=4),2)+IF(AND(Z$132=3,Z11=1),6)+IF(AND(Z$132=3,Z11=2),4)+IF(AND(Z$132=3,Z11=3),2)+IF(AND(Z$132=2,Z11=1),4)+IF(AND(Z$132=2,Z11=2),2)+IF(AND(Z$132=1,Z11=1),2)</f>
        <v>8</v>
      </c>
      <c r="AC11" s="4">
        <f>IF(AND(Z$132&gt;4,AA11=1),12)+IF(AND(Z$132&gt;4,AA11=2),8)+IF(AND(Z$132&gt;4,AA11=3),6)+IF(AND(Z$132&gt;4,AA11=4),5)+IF(AND(Z$132&gt;4,AA11=5),4)+IF(AND(Z$132&gt;4,AA11=6),3)+IF(AND(Z$132&gt;4,AA11=7),2)+IF(AND(Z$132&gt;4,AA11&gt;7),1)+IF(AND(Z$132=4,AA11=1),8)+IF(AND(Z$132=4,AA11=2),6)+IF(AND(Z$132=4,AA11=3),4)+IF(AND(Z$132=4,AA11=4),2)+IF(AND(Z$132=3,AA11=1),6)+IF(AND(Z$132=3,AA11=2),4)+IF(AND(Z$132=3,AA11=3),2)+IF(AND(Z$132=2,AA11=1),4)+IF(AND(Z$132=2,AA11=2),2)+IF(AND(Z$132=1,AA11=1),2)</f>
        <v>8</v>
      </c>
      <c r="AD11" s="2" t="s">
        <v>19</v>
      </c>
      <c r="AE11" s="4">
        <f t="shared" ref="AE11:AE28" si="3">+Y11+AB11+AC11+AK11</f>
        <v>17</v>
      </c>
      <c r="AF11" s="11">
        <f t="shared" ref="AF11:AF28" si="4">P11+AE11</f>
        <v>48</v>
      </c>
      <c r="AG11" s="2">
        <v>21.741</v>
      </c>
      <c r="AH11" s="2">
        <v>21.966999999999999</v>
      </c>
      <c r="AI11" s="2" t="s">
        <v>19</v>
      </c>
      <c r="AJ11" s="2" t="s">
        <v>151</v>
      </c>
      <c r="AK11" s="6"/>
      <c r="AL11" s="19">
        <f t="shared" ref="AL11:AL25" si="5">MIN(V11,W11,AG11,AH11)</f>
        <v>21.189</v>
      </c>
    </row>
    <row r="12" spans="1:38">
      <c r="A12" s="13">
        <v>1</v>
      </c>
      <c r="B12" s="1" t="s">
        <v>110</v>
      </c>
      <c r="C12" s="2">
        <v>10709</v>
      </c>
      <c r="D12" s="1">
        <v>1</v>
      </c>
      <c r="E12" s="1" t="s">
        <v>39</v>
      </c>
      <c r="F12" s="61">
        <v>24.959</v>
      </c>
      <c r="G12" s="2">
        <v>25.72</v>
      </c>
      <c r="H12" s="3">
        <v>2</v>
      </c>
      <c r="I12" s="4">
        <f>IF(AND(J$133&gt;4,H12=1),6)+IF(AND(J$133&gt;4,H12=2),4)+IF(AND(J$133&gt;4,H12=3),3)+IF(AND(J$133&gt;4,H12=4),2)+IF(AND(J$133&gt;4,H12=5),1)+IF(AND(J$133&gt;4,H12&gt;5),1)+IF(AND(J$133=4,H12=1),4)+IF(AND(J$133=4,H12=2),3)+IF(AND(J$133=4,H12=3),2)+IF(AND(J$133=4,H12=4),1)+IF(AND(J$133=3,H12=1),3)+IF(AND(J$133=3,H12=2),2)+IF(AND(J$133=3,H12=3),1)+IF(AND(J$133=2,H12=1),2)+IF(AND(J$133=2,H12=2),1)+IF(AND(J$133=1,H12=1),1)</f>
        <v>3</v>
      </c>
      <c r="J12" s="5">
        <v>1</v>
      </c>
      <c r="K12" s="5">
        <v>1</v>
      </c>
      <c r="L12" s="4">
        <f>IF(AND(J$133&gt;4,J12=1),12)+IF(AND(J$133&gt;4,J12=2),8)+IF(AND(J$133&gt;4,J12=3),6)+IF(AND(J$133&gt;4,J12=4),5)+IF(AND(J$133&gt;4,J12=5),4)+IF(AND(J$133&gt;4,J12=6),3)+IF(AND(J$133&gt;4,J12=7),2)+IF(AND(J$133&gt;4,J12&gt;7),1)+IF(AND(J$133=4,J12=1),8)+IF(AND(J$133=4,J12=2),6)+IF(AND(J$133=4,J12=3),4)+IF(AND(J$133=4,J12=4),2)+IF(AND(J$133=3,J12=1),6)+IF(AND(J$133=3,J12=2),4)+IF(AND(J$133=3,J12=3),2)+IF(AND(J$133=2,J12=1),4)+IF(AND(J$133=2,J12=2),2)+IF(AND(J$133=1,J12=1),2)</f>
        <v>8</v>
      </c>
      <c r="M12" s="4">
        <f>IF(AND(J$133&gt;4,K12=1),12)+IF(AND(J$133&gt;4,K12=2),8)+IF(AND(J$133&gt;4,K12=3),6)+IF(AND(J$133&gt;4,K12=4),5)+IF(AND(J$133&gt;4,K12=5),4)+IF(AND(J$133&gt;4,K12=6),3)+IF(AND(J$133&gt;4,K12=7),2)+IF(AND(J$133&gt;4,K12&gt;7),1)+IF(AND(J$133=4,K12=1),8)+IF(AND(J$133=4,K12=2),6)+IF(AND(J$133=4,K12=3),4)+IF(AND(J$133=4,K12=4),2)+IF(AND(J$133=3,K12=1),6)+IF(AND(J$133=3,K12=2),4)+IF(AND(J$133=3,K12=3),2)+IF(AND(J$133=2,K12=1),4)+IF(AND(J$133=2,K12=2),2)+IF(AND(J$133=1,K12=1),2)</f>
        <v>8</v>
      </c>
      <c r="N12" s="2" t="s">
        <v>20</v>
      </c>
      <c r="O12" s="4">
        <f t="shared" si="0"/>
        <v>19</v>
      </c>
      <c r="P12" s="11">
        <f t="shared" si="1"/>
        <v>19</v>
      </c>
      <c r="Q12" s="2">
        <v>25.61</v>
      </c>
      <c r="R12" s="2">
        <v>25.587</v>
      </c>
      <c r="S12" s="2" t="s">
        <v>20</v>
      </c>
      <c r="T12" s="2"/>
      <c r="U12" s="6"/>
      <c r="V12" s="19">
        <f t="shared" si="2"/>
        <v>24.959</v>
      </c>
      <c r="W12" s="2">
        <v>24.454000000000001</v>
      </c>
      <c r="X12" s="3">
        <v>1</v>
      </c>
      <c r="Y12" s="4">
        <f>IF(AND(Z$133&gt;4,X12=1),6)+IF(AND(Z$133&gt;4,X12=2),4)+IF(AND(Z$133&gt;4,X12=3),3)+IF(AND(Z$133&gt;4,X12=4),2)+IF(AND(Z$133&gt;4,X12=5),1)+IF(AND(Z$133&gt;4,X12&gt;5),1)+IF(AND(Z$133=4,X12=1),4)+IF(AND(Z$133=4,X12=2),3)+IF(AND(Z$133=4,X12=3),2)+IF(AND(Z$133=4,X12=4),1)+IF(AND(Z$133=3,X12=1),3)+IF(AND(Z$133=3,X12=2),2)+IF(AND(Z$133=3,X12=3),1)+IF(AND(Z$133=2,X12=1),2)+IF(AND(Z$133=2,X12=2),1)+IF(AND(Z$133=1,X12=1),1)</f>
        <v>4</v>
      </c>
      <c r="Z12" s="5">
        <v>1</v>
      </c>
      <c r="AA12" s="5">
        <v>2</v>
      </c>
      <c r="AB12" s="4">
        <f>IF(AND(Z$133&gt;4,Z12=1),12)+IF(AND(Z$133&gt;4,Z12=2),8)+IF(AND(Z$133&gt;4,Z12=3),6)+IF(AND(Z$133&gt;4,Z12=4),5)+IF(AND(Z$133&gt;4,Z12=5),4)+IF(AND(Z$133&gt;4,Z12=6),3)+IF(AND(Z$133&gt;4,Z12=7),2)+IF(AND(Z$133&gt;4,Z12&gt;7),1)+IF(AND(Z$133=4,Z12=1),8)+IF(AND(Z$133=4,Z12=2),6)+IF(AND(Z$133=4,Z12=3),4)+IF(AND(Z$133=4,Z12=4),2)+IF(AND(Z$133=3,Z12=1),6)+IF(AND(Z$133=3,Z12=2),4)+IF(AND(Z$133=3,Z12=3),2)+IF(AND(Z$133=2,Z12=1),4)+IF(AND(Z$133=2,Z12=2),2)+IF(AND(Z$133=1,Z12=1),2)</f>
        <v>8</v>
      </c>
      <c r="AC12" s="4">
        <f>IF(AND(Z$133&gt;4,AA12=1),12)+IF(AND(Z$133&gt;4,AA12=2),8)+IF(AND(Z$133&gt;4,AA12=3),6)+IF(AND(Z$133&gt;4,AA12=4),5)+IF(AND(Z$133&gt;4,AA12=5),4)+IF(AND(Z$133&gt;4,AA12=6),3)+IF(AND(Z$133&gt;4,AA12=7),2)+IF(AND(Z$133&gt;4,AA12&gt;7),1)+IF(AND(Z$133=4,AA12=1),8)+IF(AND(Z$133=4,AA12=2),6)+IF(AND(Z$133=4,AA12=3),4)+IF(AND(Z$133=4,AA12=4),2)+IF(AND(Z$133=3,AA12=1),6)+IF(AND(Z$133=3,AA12=2),4)+IF(AND(Z$133=3,AA12=3),2)+IF(AND(Z$133=2,AA12=1),4)+IF(AND(Z$133=2,AA12=2),2)+IF(AND(Z$133=1,AA12=1),2)</f>
        <v>6</v>
      </c>
      <c r="AD12" s="2" t="s">
        <v>20</v>
      </c>
      <c r="AE12" s="4">
        <f t="shared" si="3"/>
        <v>19</v>
      </c>
      <c r="AF12" s="11">
        <f t="shared" si="4"/>
        <v>38</v>
      </c>
      <c r="AG12" s="2">
        <v>24.805</v>
      </c>
      <c r="AH12" s="2">
        <v>24.748999999999999</v>
      </c>
      <c r="AI12" s="2" t="s">
        <v>20</v>
      </c>
      <c r="AJ12" s="2"/>
      <c r="AK12" s="6">
        <v>1</v>
      </c>
      <c r="AL12" s="19">
        <f t="shared" si="5"/>
        <v>24.454000000000001</v>
      </c>
    </row>
    <row r="13" spans="1:38">
      <c r="A13" s="13">
        <v>1</v>
      </c>
      <c r="B13" s="1" t="s">
        <v>132</v>
      </c>
      <c r="C13" s="2">
        <v>19171</v>
      </c>
      <c r="D13" s="1">
        <v>34</v>
      </c>
      <c r="E13" s="1" t="s">
        <v>128</v>
      </c>
      <c r="F13" s="61">
        <v>27.097000000000001</v>
      </c>
      <c r="G13" s="2">
        <v>27.285</v>
      </c>
      <c r="H13" s="3">
        <v>3</v>
      </c>
      <c r="I13" s="4">
        <f>IF(AND(J$134&gt;4,H13=1),6)+IF(AND(J$134&gt;4,H13=2),4)+IF(AND(J$134&gt;4,H13=3),3)+IF(AND(J$134&gt;4,H13=4),2)+IF(AND(J$134&gt;4,H13=5),1)+IF(AND(J$134&gt;4,H13&gt;5),1)+IF(AND(J$134=4,H13=1),4)+IF(AND(J$134=4,H13=2),3)+IF(AND(J$134=4,H13=3),2)+IF(AND(J$134=4,H13=4),1)+IF(AND(J$134=3,H13=1),3)+IF(AND(J$134=3,H13=2),2)+IF(AND(J$134=3,H13=3),1)+IF(AND(J$134=2,H13=1),2)+IF(AND(J$134=2,H13=2),1)+IF(AND(J$134=1,H13=1),1)</f>
        <v>2</v>
      </c>
      <c r="J13" s="5">
        <v>4</v>
      </c>
      <c r="K13" s="5">
        <v>1</v>
      </c>
      <c r="L13" s="4">
        <f>IF(AND(J$134&gt;4,J13=1),12)+IF(AND(J$134&gt;4,J13=2),8)+IF(AND(J$134&gt;4,J13=3),6)+IF(AND(J$134&gt;4,J13=4),5)+IF(AND(J$134&gt;4,J13=5),4)+IF(AND(J$134&gt;4,J13=6),3)+IF(AND(J$134&gt;4,J13=7),2)+IF(AND(J$134&gt;4,J13&gt;7),1)+IF(AND(J$134=4,J13=1),8)+IF(AND(J$134=4,J13=2),6)+IF(AND(J$134=4,J13=3),4)+IF(AND(J$134=4,J13=4),2)+IF(AND(J$134=3,J13=1),6)+IF(AND(J$134=3,J13=2),4)+IF(AND(J$134=3,J13=3),2)+IF(AND(J$134=2,J13=1),4)+IF(AND(J$134=2,J13=2),2)+IF(AND(J$134=1,J13=1),2)</f>
        <v>2</v>
      </c>
      <c r="M13" s="4">
        <f>IF(AND(J$134&gt;4,K13=1),12)+IF(AND(J$134&gt;4,K13=2),8)+IF(AND(J$134&gt;4,K13=3),6)+IF(AND(J$134&gt;4,K13=4),5)+IF(AND(J$134&gt;4,K13=5),4)+IF(AND(J$1934&gt;4,K13=6),3)+IF(AND(J$134&gt;4,K13=7),2)+IF(AND(J$134&gt;4,K13&gt;7),1)+IF(AND(J$134=4,K13=1),8)+IF(AND(J$134=4,K13=2),6)+IF(AND(J$134=4,K13=3),4)+IF(AND(J$134=4,K13=4),2)+IF(AND(J$134=3,K13=1),6)+IF(AND(J$134=3,K13=2),4)+IF(AND(J$134=3,K13=3),2)+IF(AND(J$134=2,K13=1),4)+IF(AND(J$134=2,K13=2),2)+IF(AND(J$134=1,K13=1),2)</f>
        <v>8</v>
      </c>
      <c r="N13" s="2" t="s">
        <v>21</v>
      </c>
      <c r="O13" s="4">
        <f t="shared" si="0"/>
        <v>13</v>
      </c>
      <c r="P13" s="11">
        <f t="shared" si="1"/>
        <v>13</v>
      </c>
      <c r="Q13" s="2">
        <v>25.856999999999999</v>
      </c>
      <c r="R13" s="2">
        <v>25.94</v>
      </c>
      <c r="S13" s="2" t="s">
        <v>21</v>
      </c>
      <c r="T13" s="6"/>
      <c r="U13" s="6">
        <v>1</v>
      </c>
      <c r="V13" s="19">
        <f t="shared" si="2"/>
        <v>25.856999999999999</v>
      </c>
      <c r="W13" s="2">
        <v>24.913</v>
      </c>
      <c r="X13" s="3">
        <v>1</v>
      </c>
      <c r="Y13" s="4">
        <f>IF(AND(Z$134&gt;4,X13=1),6)+IF(AND(Z$134&gt;4,X13=2),4)+IF(AND(Z$134&gt;4,X13=3),3)+IF(AND(Z$134&gt;4,X13=4),2)+IF(AND(Z$134&gt;4,X13=5),1)+IF(AND(Z$134&gt;4,X13&gt;5),1)+IF(AND(Z$134=4,X13=1),4)+IF(AND(Z$134=4,X13=2),3)+IF(AND(Z$134=4,X13=3),2)+IF(AND(Z$134=4,X13=4),1)+IF(AND(Z$134=3,X13=1),3)+IF(AND(Z$134=3,X13=2),2)+IF(AND(Z$134=3,X13=3),1)+IF(AND(Z$134=2,X13=1),2)+IF(AND(Z$134=2,X13=2),1)+IF(AND(Z$134=1,X13=1),1)</f>
        <v>4</v>
      </c>
      <c r="Z13" s="5">
        <v>1</v>
      </c>
      <c r="AA13" s="5">
        <v>1</v>
      </c>
      <c r="AB13" s="4">
        <f>IF(AND(Z$134&gt;4,Z13=1),12)+IF(AND(Z$134&gt;4,Z13=2),8)+IF(AND(Z$134&gt;4,Z13=3),6)+IF(AND(Z$134&gt;4,Z13=4),5)+IF(AND(Z$134&gt;4,Z13=5),4)+IF(AND(Z$134&gt;4,Z13=6),3)+IF(AND(Z$134&gt;4,Z13=7),2)+IF(AND(Z$134&gt;4,Z13&gt;7),1)+IF(AND(Z$134=4,Z13=1),8)+IF(AND(Z$134=4,Z13=2),6)+IF(AND(Z$134=4,Z13=3),4)+IF(AND(Z$134=4,Z13=4),2)+IF(AND(Z$134=3,Z13=1),6)+IF(AND(Z$134=3,Z13=2),4)+IF(AND(Z$134=3,Z13=3),2)+IF(AND(Z$134=2,Z13=1),4)+IF(AND(Z$134=2,Z13=2),2)+IF(AND(Z$134=1,Z13=1),2)</f>
        <v>8</v>
      </c>
      <c r="AC13" s="4">
        <f>IF(AND(Z$134&gt;4,AA13=1),12)+IF(AND(Z$134&gt;4,AA13=2),8)+IF(AND(Z$134&gt;4,AA13=3),6)+IF(AND(Z$134&gt;4,AA13=4),5)+IF(AND(Z$134&gt;4,AA13=5),4)+IF(AND(Z$1934&gt;4,AA13=6),3)+IF(AND(Z$134&gt;4,AA13=7),2)+IF(AND(Z$134&gt;4,AA13&gt;7),1)+IF(AND(Z$134=4,AA13=1),8)+IF(AND(Z$134=4,AA13=2),6)+IF(AND(Z$134=4,AA13=3),4)+IF(AND(Z$134=4,AA13=4),2)+IF(AND(Z$134=3,AA13=1),6)+IF(AND(Z$134=3,AA13=2),4)+IF(AND(Z$134=3,AA13=3),2)+IF(AND(Z$134=2,AA13=1),4)+IF(AND(Z$134=2,AA13=2),2)+IF(AND(Z$134=1,AA13=1),2)</f>
        <v>8</v>
      </c>
      <c r="AD13" s="2" t="s">
        <v>21</v>
      </c>
      <c r="AE13" s="4">
        <f t="shared" si="3"/>
        <v>21</v>
      </c>
      <c r="AF13" s="11">
        <f t="shared" si="4"/>
        <v>34</v>
      </c>
      <c r="AG13" s="2">
        <v>26.443000000000001</v>
      </c>
      <c r="AH13" s="2">
        <v>26.338999999999999</v>
      </c>
      <c r="AI13" s="2" t="s">
        <v>21</v>
      </c>
      <c r="AJ13" s="8" t="s">
        <v>156</v>
      </c>
      <c r="AK13" s="6">
        <v>1</v>
      </c>
      <c r="AL13" s="19">
        <f t="shared" si="5"/>
        <v>24.913</v>
      </c>
    </row>
    <row r="14" spans="1:38">
      <c r="A14" s="13">
        <v>2</v>
      </c>
      <c r="B14" s="1" t="s">
        <v>22</v>
      </c>
      <c r="C14" s="9">
        <v>2439</v>
      </c>
      <c r="D14" s="1">
        <v>70</v>
      </c>
      <c r="E14" s="1" t="s">
        <v>23</v>
      </c>
      <c r="F14" s="61">
        <v>21.488</v>
      </c>
      <c r="G14" s="10">
        <v>25.48</v>
      </c>
      <c r="H14" s="3">
        <v>4</v>
      </c>
      <c r="I14" s="4">
        <f>IF(AND(J$132&gt;4,H14=1),6)+IF(AND(J$132&gt;4,H14=2),4)+IF(AND(J$132&gt;4,H14=3),3)+IF(AND(J$132&gt;4,H14=4),2)+IF(AND(J$132&gt;4,H14=5),1)+IF(AND(J$132&gt;4,H14&gt;5),1)+IF(AND(J$132=4,H14=1),4)+IF(AND(J$132=4,H14=2),3)+IF(AND(J$132=4,H14=3),2)+IF(AND(J$132=4,H14=4),1)+IF(AND(J$132=3,H14=1),3)+IF(AND(J$132=3,H14=2),2)+IF(AND(J$132=3,H14=3),1)+IF(AND(J$132=2,H14=1),2)+IF(AND(J$132=2,H14=2),1)+IF(AND(J$132=1,H14=1),1)</f>
        <v>2</v>
      </c>
      <c r="J14" s="5">
        <v>2</v>
      </c>
      <c r="K14" s="5">
        <v>2</v>
      </c>
      <c r="L14" s="4">
        <f>IF(AND(J$132&gt;4,J14=1),12)+IF(AND(J$132&gt;4,J14=2),8)+IF(AND(J$132&gt;4,J14=3),6)+IF(AND(J$132&gt;4,J14=4),5)+IF(AND(J$132&gt;4,J14=5),4)+IF(AND(J$132&gt;4,J14=6),3)+IF(AND(J$132&gt;4,J14=7),2)+IF(AND(J$132&gt;4,J14&gt;7),1)+IF(AND(J$132=4,J14=1),8)+IF(AND(J$132=4,J14=2),6)+IF(AND(J$132=4,J14=3),4)+IF(AND(J$132=4,J14=4),2)+IF(AND(J$132=3,J14=1),6)+IF(AND(J$132=3,J14=2),4)+IF(AND(J$132=3,J14=3),2)+IF(AND(J$132=2,J14=1),4)+IF(AND(J$132=2,J14=2),2)+IF(AND(J$132=1,J14=1),2)</f>
        <v>8</v>
      </c>
      <c r="M14" s="4">
        <f>IF(AND(J$132&gt;4,K14=1),12)+IF(AND(J$132&gt;4,K14=2),8)+IF(AND(J$132&gt;4,K14=3),6)+IF(AND(J$132&gt;4,K14=4),5)+IF(AND(J$132&gt;4,K14=5),4)+IF(AND(J$132&gt;4,K14=6),3)+IF(AND(J$132&gt;4,K14=7),2)+IF(AND(J$132&gt;4,K14&gt;7),1)+IF(AND(J$132=4,K14=1),8)+IF(AND(J$132=4,K14=2),6)+IF(AND(J$132=4,K14=3),4)+IF(AND(J$132=4,K14=4),2)+IF(AND(J$132=3,K14=1),6)+IF(AND(J$132=3,K14=2),4)+IF(AND(J$132=3,K14=3),2)+IF(AND(J$132=2,K14=1),4)+IF(AND(J$132=2,K14=2),2)+IF(AND(J$132=1,K14=1),2)</f>
        <v>8</v>
      </c>
      <c r="N14" s="2" t="s">
        <v>19</v>
      </c>
      <c r="O14" s="4">
        <f t="shared" si="0"/>
        <v>18</v>
      </c>
      <c r="P14" s="11">
        <f t="shared" si="1"/>
        <v>18</v>
      </c>
      <c r="Q14" s="2">
        <v>24.03</v>
      </c>
      <c r="R14" s="10">
        <v>23.303000000000001</v>
      </c>
      <c r="S14" s="2" t="s">
        <v>19</v>
      </c>
      <c r="T14" s="2"/>
      <c r="U14" s="6"/>
      <c r="V14" s="19">
        <f t="shared" si="2"/>
        <v>21.488</v>
      </c>
      <c r="W14" s="10">
        <v>22.933</v>
      </c>
      <c r="X14" s="3">
        <v>2</v>
      </c>
      <c r="Y14" s="4">
        <f>IF(AND(Z$132&gt;4,X14=1),6)+IF(AND(Z$132&gt;4,X14=2),4)+IF(AND(Z$132&gt;4,X14=3),3)+IF(AND(Z$132&gt;4,X14=4),2)+IF(AND(Z$132&gt;4,X14=5),1)+IF(AND(Z$132&gt;4,X14&gt;5),1)+IF(AND(Z$132=4,X14=1),4)+IF(AND(Z$132=4,X14=2),3)+IF(AND(Z$132=4,X14=3),2)+IF(AND(Z$132=4,X14=4),1)+IF(AND(Z$132=3,X14=1),3)+IF(AND(Z$132=3,X14=2),2)+IF(AND(Z$132=3,X14=3),1)+IF(AND(Z$132=2,X14=1),2)+IF(AND(Z$132=2,X14=2),1)+IF(AND(Z$132=1,X14=1),1)</f>
        <v>3</v>
      </c>
      <c r="Z14" s="5">
        <v>3</v>
      </c>
      <c r="AA14" s="5">
        <v>2</v>
      </c>
      <c r="AB14" s="4">
        <f>IF(AND(Z$132&gt;4,Z14=1),12)+IF(AND(Z$132&gt;4,Z14=2),8)+IF(AND(Z$132&gt;4,Z14=3),6)+IF(AND(Z$132&gt;4,Z14=4),5)+IF(AND(Z$132&gt;4,Z14=5),4)+IF(AND(Z$132&gt;4,Z14=6),3)+IF(AND(Z$132&gt;4,Z14=7),2)+IF(AND(Z$132&gt;4,Z14&gt;7),1)+IF(AND(Z$132=4,Z14=1),8)+IF(AND(Z$132=4,Z14=2),6)+IF(AND(Z$132=4,Z14=3),4)+IF(AND(Z$132=4,Z14=4),2)+IF(AND(Z$132=3,Z14=1),6)+IF(AND(Z$132=3,Z14=2),4)+IF(AND(Z$132=3,Z14=3),2)+IF(AND(Z$132=2,Z14=1),4)+IF(AND(Z$132=2,Z14=2),2)+IF(AND(Z$132=1,Z14=1),2)</f>
        <v>4</v>
      </c>
      <c r="AC14" s="4">
        <f>IF(AND(Z$132&gt;4,AA14=1),12)+IF(AND(Z$132&gt;4,AA14=2),8)+IF(AND(Z$132&gt;4,AA14=3),6)+IF(AND(Z$132&gt;4,AA14=4),5)+IF(AND(Z$132&gt;4,AA14=5),4)+IF(AND(Z$132&gt;4,AA14=6),3)+IF(AND(Z$132&gt;4,AA14=7),2)+IF(AND(Z$132&gt;4,AA14&gt;7),1)+IF(AND(Z$132=4,AA14=1),8)+IF(AND(Z$132=4,AA14=2),6)+IF(AND(Z$132=4,AA14=3),4)+IF(AND(Z$132=4,AA14=4),2)+IF(AND(Z$132=3,AA14=1),6)+IF(AND(Z$132=3,AA14=2),4)+IF(AND(Z$132=3,AA14=3),2)+IF(AND(Z$132=2,AA14=1),4)+IF(AND(Z$132=2,AA14=2),2)+IF(AND(Z$132=1,AA14=1),2)</f>
        <v>6</v>
      </c>
      <c r="AD14" s="2" t="s">
        <v>19</v>
      </c>
      <c r="AE14" s="4">
        <f t="shared" si="3"/>
        <v>13</v>
      </c>
      <c r="AF14" s="11">
        <f t="shared" si="4"/>
        <v>31</v>
      </c>
      <c r="AG14" s="2">
        <v>23.145</v>
      </c>
      <c r="AH14" s="10">
        <v>23.077999999999999</v>
      </c>
      <c r="AI14" s="2" t="s">
        <v>19</v>
      </c>
      <c r="AJ14" s="2"/>
      <c r="AK14" s="6"/>
      <c r="AL14" s="19">
        <f t="shared" si="5"/>
        <v>21.488</v>
      </c>
    </row>
    <row r="15" spans="1:38">
      <c r="A15" s="13">
        <v>3</v>
      </c>
      <c r="B15" s="1" t="s">
        <v>38</v>
      </c>
      <c r="C15" s="2">
        <v>5768</v>
      </c>
      <c r="D15" s="1">
        <v>168</v>
      </c>
      <c r="E15" s="1" t="s">
        <v>86</v>
      </c>
      <c r="F15" s="61">
        <v>25.689</v>
      </c>
      <c r="G15" s="10">
        <v>25.815000000000001</v>
      </c>
      <c r="H15" s="3">
        <v>1</v>
      </c>
      <c r="I15" s="4">
        <f>IF(AND(J$134&gt;4,H15=1),6)+IF(AND(J$134&gt;4,H15=2),4)+IF(AND(J$134&gt;4,H15=3),3)+IF(AND(J$134&gt;4,H15=4),2)+IF(AND(J$134&gt;4,H15=5),1)+IF(AND(J$134&gt;4,H15&gt;5),1)+IF(AND(J$134=4,H15=1),4)+IF(AND(J$134=4,H15=2),3)+IF(AND(J$134=4,H15=3),2)+IF(AND(J$134=4,H15=4),1)+IF(AND(J$134=3,H15=1),3)+IF(AND(J$134=3,H15=2),2)+IF(AND(J$134=3,H15=3),1)+IF(AND(J$134=2,H15=1),2)+IF(AND(J$134=2,H15=2),1)+IF(AND(J$134=1,H15=1),1)</f>
        <v>4</v>
      </c>
      <c r="J15" s="5">
        <v>1</v>
      </c>
      <c r="K15" s="5">
        <v>2</v>
      </c>
      <c r="L15" s="4">
        <f>IF(AND(J$134&gt;4,J15=1),12)+IF(AND(J$134&gt;4,J15=2),8)+IF(AND(J$134&gt;4,J15=3),6)+IF(AND(J$134&gt;4,J15=4),5)+IF(AND(J$134&gt;4,J15=5),4)+IF(AND(J$134&gt;4,J15=6),3)+IF(AND(J$134&gt;4,J15=7),2)+IF(AND(J$134&gt;4,J15&gt;7),1)+IF(AND(J$134=4,J15=1),8)+IF(AND(J$134=4,J15=2),6)+IF(AND(J$134=4,J15=3),4)+IF(AND(J$134=4,J15=4),2)+IF(AND(J$134=3,J15=1),6)+IF(AND(J$134=3,J15=2),4)+IF(AND(J$134=3,J15=3),2)+IF(AND(J$134=2,J15=1),4)+IF(AND(J$134=2,J15=2),2)+IF(AND(J$134=1,J15=1),2)</f>
        <v>8</v>
      </c>
      <c r="M15" s="4">
        <f>IF(AND(J$134&gt;4,K15=1),12)+IF(AND(J$134&gt;4,K15=2),8)+IF(AND(J$134&gt;4,K15=3),6)+IF(AND(J$134&gt;4,K15=4),5)+IF(AND(J$134&gt;4,K15=5),4)+IF(AND(J$1934&gt;4,K15=6),3)+IF(AND(J$134&gt;4,K15=7),2)+IF(AND(J$134&gt;4,K15&gt;7),1)+IF(AND(J$134=4,K15=1),8)+IF(AND(J$134=4,K15=2),6)+IF(AND(J$134=4,K15=3),4)+IF(AND(J$134=4,K15=4),2)+IF(AND(J$134=3,K15=1),6)+IF(AND(J$134=3,K15=2),4)+IF(AND(J$134=3,K15=3),2)+IF(AND(J$134=2,K15=1),4)+IF(AND(J$134=2,K15=2),2)+IF(AND(J$134=1,K15=1),2)</f>
        <v>6</v>
      </c>
      <c r="N15" s="2" t="s">
        <v>21</v>
      </c>
      <c r="O15" s="4">
        <f t="shared" si="0"/>
        <v>18</v>
      </c>
      <c r="P15" s="11">
        <f t="shared" si="1"/>
        <v>18</v>
      </c>
      <c r="Q15" s="10">
        <v>26.678000000000001</v>
      </c>
      <c r="R15" s="10">
        <v>26.486999999999998</v>
      </c>
      <c r="S15" s="2" t="s">
        <v>21</v>
      </c>
      <c r="T15" s="2"/>
      <c r="U15" s="6"/>
      <c r="V15" s="19">
        <f t="shared" si="2"/>
        <v>25.689</v>
      </c>
      <c r="W15" s="10">
        <v>26.856000000000002</v>
      </c>
      <c r="X15" s="3">
        <v>4</v>
      </c>
      <c r="Y15" s="4">
        <f>IF(AND(Z$134&gt;4,X15=1),6)+IF(AND(Z$134&gt;4,X15=2),4)+IF(AND(Z$134&gt;4,X15=3),3)+IF(AND(Z$134&gt;4,X15=4),2)+IF(AND(Z$134&gt;4,X15=5),1)+IF(AND(Z$134&gt;4,X15&gt;5),1)+IF(AND(Z$134=4,X15=1),4)+IF(AND(Z$134=4,X15=2),3)+IF(AND(Z$134=4,X15=3),2)+IF(AND(Z$134=4,X15=4),1)+IF(AND(Z$134=3,X15=1),3)+IF(AND(Z$134=3,X15=2),2)+IF(AND(Z$134=3,X15=3),1)+IF(AND(Z$134=2,X15=1),2)+IF(AND(Z$134=2,X15=2),1)+IF(AND(Z$134=1,X15=1),1)</f>
        <v>1</v>
      </c>
      <c r="Z15" s="5">
        <v>2</v>
      </c>
      <c r="AA15" s="5">
        <v>3</v>
      </c>
      <c r="AB15" s="4">
        <f>IF(AND(Z$134&gt;4,Z15=1),12)+IF(AND(Z$134&gt;4,Z15=2),8)+IF(AND(Z$134&gt;4,Z15=3),6)+IF(AND(Z$134&gt;4,Z15=4),5)+IF(AND(Z$134&gt;4,Z15=5),4)+IF(AND(Z$134&gt;4,Z15=6),3)+IF(AND(Z$134&gt;4,Z15=7),2)+IF(AND(Z$134&gt;4,Z15&gt;7),1)+IF(AND(Z$134=4,Z15=1),8)+IF(AND(Z$134=4,Z15=2),6)+IF(AND(Z$134=4,Z15=3),4)+IF(AND(Z$134=4,Z15=4),2)+IF(AND(Z$134=3,Z15=1),6)+IF(AND(Z$134=3,Z15=2),4)+IF(AND(Z$134=3,Z15=3),2)+IF(AND(Z$134=2,Z15=1),4)+IF(AND(Z$134=2,Z15=2),2)+IF(AND(Z$134=1,Z15=1),2)</f>
        <v>6</v>
      </c>
      <c r="AC15" s="4">
        <f>IF(AND(Z$134&gt;4,AA15=1),12)+IF(AND(Z$134&gt;4,AA15=2),8)+IF(AND(Z$134&gt;4,AA15=3),6)+IF(AND(Z$134&gt;4,AA15=4),5)+IF(AND(Z$134&gt;4,AA15=5),4)+IF(AND(Z$1934&gt;4,AA15=6),3)+IF(AND(Z$134&gt;4,AA15=7),2)+IF(AND(Z$134&gt;4,AA15&gt;7),1)+IF(AND(Z$134=4,AA15=1),8)+IF(AND(Z$134=4,AA15=2),6)+IF(AND(Z$134=4,AA15=3),4)+IF(AND(Z$134=4,AA15=4),2)+IF(AND(Z$134=3,AA15=1),6)+IF(AND(Z$134=3,AA15=2),4)+IF(AND(Z$134=3,AA15=3),2)+IF(AND(Z$134=2,AA15=1),4)+IF(AND(Z$134=2,AA15=2),2)+IF(AND(Z$134=1,AA15=1),2)</f>
        <v>4</v>
      </c>
      <c r="AD15" s="2" t="s">
        <v>21</v>
      </c>
      <c r="AE15" s="4">
        <f t="shared" si="3"/>
        <v>11</v>
      </c>
      <c r="AF15" s="11">
        <f t="shared" si="4"/>
        <v>29</v>
      </c>
      <c r="AG15" s="10">
        <v>26.704999999999998</v>
      </c>
      <c r="AH15" s="10">
        <v>27.013999999999999</v>
      </c>
      <c r="AI15" s="2" t="s">
        <v>21</v>
      </c>
      <c r="AJ15" s="2"/>
      <c r="AK15" s="6"/>
      <c r="AL15" s="19">
        <f t="shared" si="5"/>
        <v>25.689</v>
      </c>
    </row>
    <row r="16" spans="1:38">
      <c r="A16" s="13">
        <v>2</v>
      </c>
      <c r="B16" s="1" t="s">
        <v>134</v>
      </c>
      <c r="C16" s="2">
        <v>34573</v>
      </c>
      <c r="D16" s="1">
        <v>143</v>
      </c>
      <c r="E16" s="1" t="s">
        <v>109</v>
      </c>
      <c r="F16" s="61">
        <v>28.077000000000002</v>
      </c>
      <c r="G16" s="2">
        <v>26.934999999999999</v>
      </c>
      <c r="H16" s="3">
        <v>1</v>
      </c>
      <c r="I16" s="4">
        <f>IF(AND(J$135&gt;4,H16=1),6)+IF(AND(J$135&gt;4,H16=2),4)+IF(AND(J$135&gt;4,H16=3),3)+IF(AND(J$135&gt;4,H16=4),2)+IF(AND(J$135&gt;4,H16=5),1)+IF(AND(J$135&gt;4,H16&gt;5),1)+IF(AND(J$135=4,H16=1),4)+IF(AND(J$135=4,H16=2),3)+IF(AND(J$135=4,H16=3),2)+IF(AND(J$135=4,H16=4),1)+IF(AND(J$135=3,H16=1),3)+IF(AND(J$135=3,H16=2),2)+IF(AND(J$135=3,H16=3),1)+IF(AND(J$135=2,H16=1),2)+IF(AND(J$135=2,H16=2),1)+IF(AND(J$135=1,H16=1),1)</f>
        <v>2</v>
      </c>
      <c r="J16" s="5">
        <v>2</v>
      </c>
      <c r="K16" s="5">
        <v>1</v>
      </c>
      <c r="L16" s="7">
        <f>IF(AND(J$135&gt;4,J16=1),12)+IF(AND(J$135&gt;4,J16=2),8)+IF(AND(J$135&gt;4,J16=3),6)+IF(AND(J$135&gt;4,J16=4),5)+IF(AND(J$135&gt;4,J16=5),4)+IF(AND(J$135&gt;4,J16=6),3)+IF(AND(J$135&gt;4,J16=7),2)+IF(AND(J$135&gt;4,J16&gt;7),1)+IF(AND(J$135=4,J16=1),8)+IF(AND(J$135=4,J16=2),6)+IF(AND(J$135=4,J16=3),4)+IF(AND(J$135=4,J16=4),2)+IF(AND(J$135=3,J16=1),6)+IF(AND(J$135=3,J16=2),4)+IF(AND(J$135=3,J16=3),2)+IF(AND(J$135=2,J16=1),4)+IF(AND(J$135=2,J16=2),2)+IF(AND(J$135=1,J16=1),2)</f>
        <v>2</v>
      </c>
      <c r="M16" s="7">
        <f>IF(AND(J$135&gt;4,K16=1),12)+IF(AND(J$135&gt;4,K16=2),8)+IF(AND(J$135&gt;4,K16=3),6)+IF(AND(J$135&gt;4,K16=4),5)+IF(AND(J$135&gt;4,K16=5),4)+IF(AND(J$135&gt;4,K16=6),3)+IF(AND(J$135&gt;4,K16=7),2)+IF(AND(J$135&gt;4,K16&gt;7),1)+IF(AND(J$135=4,K16=1),8)+IF(AND(J$135=4,K16=2),6)+IF(AND(J$135=4,K16=3),4)+IF(AND(J$135=4,K16=4),2)+IF(AND(J$135=3,K16=1),6)+IF(AND(J$135=3,K16=2),4)+IF(AND(J$135=3,K16=3),2)+IF(AND(J$135=2,K16=1),4)+IF(AND(J$135=2,K16=2),2)+IF(AND(J$135=1,K16=1),2)</f>
        <v>4</v>
      </c>
      <c r="N16" s="2" t="s">
        <v>26</v>
      </c>
      <c r="O16" s="4">
        <f t="shared" si="0"/>
        <v>9</v>
      </c>
      <c r="P16" s="11">
        <f t="shared" si="1"/>
        <v>9</v>
      </c>
      <c r="Q16" s="2">
        <v>27.062999999999999</v>
      </c>
      <c r="R16" s="2">
        <v>26.972000000000001</v>
      </c>
      <c r="S16" s="2" t="s">
        <v>21</v>
      </c>
      <c r="T16" s="8" t="s">
        <v>115</v>
      </c>
      <c r="U16" s="6">
        <v>1</v>
      </c>
      <c r="V16" s="19">
        <f t="shared" si="2"/>
        <v>26.934999999999999</v>
      </c>
      <c r="W16" s="2">
        <v>26.672999999999998</v>
      </c>
      <c r="X16" s="3">
        <v>2</v>
      </c>
      <c r="Y16" s="4">
        <f>IF(AND(Z$134&gt;4,X16=1),6)+IF(AND(Z$134&gt;4,X16=2),4)+IF(AND(Z$134&gt;4,X16=3),3)+IF(AND(Z$134&gt;4,X16=4),2)+IF(AND(Z$134&gt;4,X16=5),1)+IF(AND(Z$134&gt;4,X16&gt;5),1)+IF(AND(Z$134=4,X16=1),4)+IF(AND(Z$134=4,X16=2),3)+IF(AND(Z$134=4,X16=3),2)+IF(AND(Z$134=4,X16=4),1)+IF(AND(Z$134=3,X16=1),3)+IF(AND(Z$134=3,X16=2),2)+IF(AND(Z$134=3,X16=3),1)+IF(AND(Z$134=2,X16=1),2)+IF(AND(Z$134=2,X16=2),1)+IF(AND(Z$134=1,X16=1),1)</f>
        <v>3</v>
      </c>
      <c r="Z16" s="5">
        <v>3</v>
      </c>
      <c r="AA16" s="5">
        <v>2</v>
      </c>
      <c r="AB16" s="4">
        <f>IF(AND(Z$134&gt;4,Z16=1),12)+IF(AND(Z$134&gt;4,Z16=2),8)+IF(AND(Z$134&gt;4,Z16=3),6)+IF(AND(Z$134&gt;4,Z16=4),5)+IF(AND(Z$134&gt;4,Z16=5),4)+IF(AND(Z$134&gt;4,Z16=6),3)+IF(AND(Z$134&gt;4,Z16=7),2)+IF(AND(Z$134&gt;4,Z16&gt;7),1)+IF(AND(Z$134=4,Z16=1),8)+IF(AND(Z$134=4,Z16=2),6)+IF(AND(Z$134=4,Z16=3),4)+IF(AND(Z$134=4,Z16=4),2)+IF(AND(Z$134=3,Z16=1),6)+IF(AND(Z$134=3,Z16=2),4)+IF(AND(Z$134=3,Z16=3),2)+IF(AND(Z$134=2,Z16=1),4)+IF(AND(Z$134=2,Z16=2),2)+IF(AND(Z$134=1,Z16=1),2)</f>
        <v>4</v>
      </c>
      <c r="AC16" s="4">
        <f>IF(AND(Z$134&gt;4,AA16=1),12)+IF(AND(Z$134&gt;4,AA16=2),8)+IF(AND(Z$134&gt;4,AA16=3),6)+IF(AND(Z$134&gt;4,AA16=4),5)+IF(AND(Z$134&gt;4,AA16=5),4)+IF(AND(Z$1934&gt;4,AA16=6),3)+IF(AND(Z$134&gt;4,AA16=7),2)+IF(AND(Z$134&gt;4,AA16&gt;7),1)+IF(AND(Z$134=4,AA16=1),8)+IF(AND(Z$134=4,AA16=2),6)+IF(AND(Z$134=4,AA16=3),4)+IF(AND(Z$134=4,AA16=4),2)+IF(AND(Z$134=3,AA16=1),6)+IF(AND(Z$134=3,AA16=2),4)+IF(AND(Z$134=3,AA16=3),2)+IF(AND(Z$134=2,AA16=1),4)+IF(AND(Z$134=2,AA16=2),2)+IF(AND(Z$134=1,AA16=1),2)</f>
        <v>6</v>
      </c>
      <c r="AD16" s="2" t="s">
        <v>21</v>
      </c>
      <c r="AE16" s="4">
        <f t="shared" si="3"/>
        <v>14</v>
      </c>
      <c r="AF16" s="11">
        <f t="shared" si="4"/>
        <v>23</v>
      </c>
      <c r="AG16" s="2">
        <v>26.923999999999999</v>
      </c>
      <c r="AH16" s="10">
        <v>26.8</v>
      </c>
      <c r="AI16" s="2" t="s">
        <v>21</v>
      </c>
      <c r="AJ16" s="2"/>
      <c r="AK16" s="6">
        <v>1</v>
      </c>
      <c r="AL16" s="19">
        <f t="shared" si="5"/>
        <v>26.672999999999998</v>
      </c>
    </row>
    <row r="17" spans="1:38">
      <c r="A17" s="13">
        <v>3</v>
      </c>
      <c r="B17" s="1" t="s">
        <v>113</v>
      </c>
      <c r="C17" s="2">
        <v>36599</v>
      </c>
      <c r="D17" s="1">
        <v>61</v>
      </c>
      <c r="E17" s="1" t="s">
        <v>39</v>
      </c>
      <c r="F17" s="61">
        <v>23.734000000000002</v>
      </c>
      <c r="G17" s="2">
        <v>30.524999999999999</v>
      </c>
      <c r="H17" s="3">
        <v>4</v>
      </c>
      <c r="I17" s="4">
        <f>IF(AND(J$133&gt;4,H17=1),6)+IF(AND(J$133&gt;4,H17=2),4)+IF(AND(J$133&gt;4,H17=3),3)+IF(AND(J$133&gt;4,H17=4),2)+IF(AND(J$133&gt;4,H17=5),1)+IF(AND(J$133&gt;4,H17&gt;5),1)+IF(AND(J$133=4,H17=1),4)+IF(AND(J$133=4,H17=2),3)+IF(AND(J$133=4,H17=3),2)+IF(AND(J$133=4,H17=4),1)+IF(AND(J$133=3,H17=1),3)+IF(AND(J$133=3,H17=2),2)+IF(AND(J$133=3,H17=3),1)+IF(AND(J$133=2,H17=1),2)+IF(AND(J$133=2,H17=2),1)+IF(AND(J$133=1,H17=1),1)</f>
        <v>1</v>
      </c>
      <c r="J17" s="5">
        <v>2</v>
      </c>
      <c r="K17" s="5">
        <v>3</v>
      </c>
      <c r="L17" s="4">
        <f>IF(AND(J$133&gt;4,J17=1),12)+IF(AND(J$133&gt;4,J17=2),8)+IF(AND(J$133&gt;4,J17=3),6)+IF(AND(J$133&gt;4,J17=4),5)+IF(AND(J$133&gt;4,J17=5),4)+IF(AND(J$133&gt;4,J17=6),3)+IF(AND(J$133&gt;4,J17=7),2)+IF(AND(J$133&gt;4,J17&gt;7),1)+IF(AND(J$133=4,J17=1),8)+IF(AND(J$133=4,J17=2),6)+IF(AND(J$133=4,J17=3),4)+IF(AND(J$133=4,J17=4),2)+IF(AND(J$133=3,J17=1),6)+IF(AND(J$133=3,J17=2),4)+IF(AND(J$133=3,J17=3),2)+IF(AND(J$133=2,J17=1),4)+IF(AND(J$133=2,J17=2),2)+IF(AND(J$133=1,J17=1),2)</f>
        <v>6</v>
      </c>
      <c r="M17" s="4">
        <f>IF(AND(J$133&gt;4,K17=1),12)+IF(AND(J$133&gt;4,K17=2),8)+IF(AND(J$133&gt;4,K17=3),6)+IF(AND(J$133&gt;4,K17=4),5)+IF(AND(J$133&gt;4,K17=5),4)+IF(AND(J$133&gt;4,K17=6),3)+IF(AND(J$133&gt;4,K17=7),2)+IF(AND(J$133&gt;4,K17&gt;7),1)+IF(AND(J$133=4,K17=1),8)+IF(AND(J$133=4,K17=2),6)+IF(AND(J$133=4,K17=3),4)+IF(AND(J$133=4,K17=4),2)+IF(AND(J$133=3,K17=1),6)+IF(AND(J$133=3,K17=2),4)+IF(AND(J$133=3,K17=3),2)+IF(AND(J$133=2,K17=1),4)+IF(AND(J$133=2,K17=2),2)+IF(AND(J$133=1,K17=1),2)</f>
        <v>4</v>
      </c>
      <c r="N17" s="2" t="s">
        <v>20</v>
      </c>
      <c r="O17" s="4">
        <f t="shared" si="0"/>
        <v>12</v>
      </c>
      <c r="P17" s="11">
        <f t="shared" si="1"/>
        <v>12</v>
      </c>
      <c r="Q17" s="10">
        <v>24.31</v>
      </c>
      <c r="R17" s="2">
        <v>23.216999999999999</v>
      </c>
      <c r="S17" s="2" t="s">
        <v>20</v>
      </c>
      <c r="T17" s="8" t="s">
        <v>82</v>
      </c>
      <c r="U17" s="6">
        <v>1</v>
      </c>
      <c r="V17" s="19">
        <f t="shared" si="2"/>
        <v>23.216999999999999</v>
      </c>
      <c r="W17" s="2">
        <v>24.495999999999999</v>
      </c>
      <c r="X17" s="3">
        <v>3</v>
      </c>
      <c r="Y17" s="4">
        <f>IF(AND(Z$133&gt;4,X17=1),6)+IF(AND(Z$133&gt;4,X17=2),4)+IF(AND(Z$133&gt;4,X17=3),3)+IF(AND(Z$133&gt;4,X17=4),2)+IF(AND(Z$133&gt;4,X17=5),1)+IF(AND(Z$133&gt;4,X17&gt;5),1)+IF(AND(Z$133=4,X17=1),4)+IF(AND(Z$133=4,X17=2),3)+IF(AND(Z$133=4,X17=3),2)+IF(AND(Z$133=4,X17=4),1)+IF(AND(Z$133=3,X17=1),3)+IF(AND(Z$133=3,X17=2),2)+IF(AND(Z$133=3,X17=3),1)+IF(AND(Z$133=2,X17=1),2)+IF(AND(Z$133=2,X17=2),1)+IF(AND(Z$133=1,X17=1),1)</f>
        <v>2</v>
      </c>
      <c r="Z17" s="5">
        <v>3</v>
      </c>
      <c r="AA17" s="5">
        <v>3</v>
      </c>
      <c r="AB17" s="4">
        <f>IF(AND(Z$133&gt;4,Z17=1),12)+IF(AND(Z$133&gt;4,Z17=2),8)+IF(AND(Z$133&gt;4,Z17=3),6)+IF(AND(Z$133&gt;4,Z17=4),5)+IF(AND(Z$133&gt;4,Z17=5),4)+IF(AND(Z$133&gt;4,Z17=6),3)+IF(AND(Z$133&gt;4,Z17=7),2)+IF(AND(Z$133&gt;4,Z17&gt;7),1)+IF(AND(Z$133=4,Z17=1),8)+IF(AND(Z$133=4,Z17=2),6)+IF(AND(Z$133=4,Z17=3),4)+IF(AND(Z$133=4,Z17=4),2)+IF(AND(Z$133=3,Z17=1),6)+IF(AND(Z$133=3,Z17=2),4)+IF(AND(Z$133=3,Z17=3),2)+IF(AND(Z$133=2,Z17=1),4)+IF(AND(Z$133=2,Z17=2),2)+IF(AND(Z$133=1,Z17=1),2)</f>
        <v>4</v>
      </c>
      <c r="AC17" s="4">
        <f>IF(AND(Z$133&gt;4,AA17=1),12)+IF(AND(Z$133&gt;4,AA17=2),8)+IF(AND(Z$133&gt;4,AA17=3),6)+IF(AND(Z$133&gt;4,AA17=4),5)+IF(AND(Z$133&gt;4,AA17=5),4)+IF(AND(Z$133&gt;4,AA17=6),3)+IF(AND(Z$133&gt;4,AA17=7),2)+IF(AND(Z$133&gt;4,AA17&gt;7),1)+IF(AND(Z$133=4,AA17=1),8)+IF(AND(Z$133=4,AA17=2),6)+IF(AND(Z$133=4,AA17=3),4)+IF(AND(Z$133=4,AA17=4),2)+IF(AND(Z$133=3,AA17=1),6)+IF(AND(Z$133=3,AA17=2),4)+IF(AND(Z$133=3,AA17=3),2)+IF(AND(Z$133=2,AA17=1),4)+IF(AND(Z$133=2,AA17=2),2)+IF(AND(Z$133=1,AA17=1),2)</f>
        <v>4</v>
      </c>
      <c r="AD17" s="2" t="s">
        <v>20</v>
      </c>
      <c r="AE17" s="4">
        <f t="shared" si="3"/>
        <v>10</v>
      </c>
      <c r="AF17" s="11">
        <f t="shared" si="4"/>
        <v>22</v>
      </c>
      <c r="AG17" s="10">
        <v>25.042999999999999</v>
      </c>
      <c r="AH17" s="2">
        <v>24.696999999999999</v>
      </c>
      <c r="AI17" s="2" t="s">
        <v>20</v>
      </c>
      <c r="AJ17" s="2" t="s">
        <v>82</v>
      </c>
      <c r="AK17" s="6"/>
      <c r="AL17" s="19">
        <f t="shared" si="5"/>
        <v>23.216999999999999</v>
      </c>
    </row>
    <row r="18" spans="1:38">
      <c r="A18" s="13">
        <v>5</v>
      </c>
      <c r="B18" s="1" t="s">
        <v>111</v>
      </c>
      <c r="C18" s="2">
        <v>27383</v>
      </c>
      <c r="D18" s="1">
        <v>95</v>
      </c>
      <c r="E18" s="1" t="s">
        <v>44</v>
      </c>
      <c r="F18" s="61">
        <v>25.553999999999998</v>
      </c>
      <c r="G18" s="2">
        <v>26.439</v>
      </c>
      <c r="H18" s="3">
        <v>2</v>
      </c>
      <c r="I18" s="4">
        <f>IF(AND(J$134&gt;4,H18=1),6)+IF(AND(J$134&gt;4,H18=2),4)+IF(AND(J$134&gt;4,H18=3),3)+IF(AND(J$134&gt;4,H18=4),2)+IF(AND(J$134&gt;4,H18=5),1)+IF(AND(J$134&gt;4,H18&gt;5),1)+IF(AND(J$134=4,H18=1),4)+IF(AND(J$134=4,H18=2),3)+IF(AND(J$134=4,H18=3),2)+IF(AND(J$134=4,H18=4),1)+IF(AND(J$134=3,H18=1),3)+IF(AND(J$134=3,H18=2),2)+IF(AND(J$134=3,H18=3),1)+IF(AND(J$134=2,H18=1),2)+IF(AND(J$134=2,H18=2),1)+IF(AND(J$134=1,H18=1),1)</f>
        <v>3</v>
      </c>
      <c r="J18" s="5">
        <v>2</v>
      </c>
      <c r="K18" s="5">
        <v>3</v>
      </c>
      <c r="L18" s="4">
        <f>IF(AND(J$134&gt;4,J18=1),12)+IF(AND(J$134&gt;4,J18=2),8)+IF(AND(J$134&gt;4,J18=3),6)+IF(AND(J$134&gt;4,J18=4),5)+IF(AND(J$134&gt;4,J18=5),4)+IF(AND(J$134&gt;4,J18=6),3)+IF(AND(J$134&gt;4,J18=7),2)+IF(AND(J$134&gt;4,J18&gt;7),1)+IF(AND(J$134=4,J18=1),8)+IF(AND(J$134=4,J18=2),6)+IF(AND(J$134=4,J18=3),4)+IF(AND(J$134=4,J18=4),2)+IF(AND(J$134=3,J18=1),6)+IF(AND(J$134=3,J18=2),4)+IF(AND(J$134=3,J18=3),2)+IF(AND(J$134=2,J18=1),4)+IF(AND(J$134=2,J18=2),2)+IF(AND(J$134=1,J18=1),2)</f>
        <v>6</v>
      </c>
      <c r="M18" s="4">
        <f>IF(AND(J$134&gt;4,K18=1),12)+IF(AND(J$134&gt;4,K18=2),8)+IF(AND(J$134&gt;4,K18=3),6)+IF(AND(J$134&gt;4,K18=4),5)+IF(AND(J$134&gt;4,K18=5),4)+IF(AND(J$1934&gt;4,K18=6),3)+IF(AND(J$134&gt;4,K18=7),2)+IF(AND(J$134&gt;4,K18&gt;7),1)+IF(AND(J$134=4,K18=1),8)+IF(AND(J$134=4,K18=2),6)+IF(AND(J$134=4,K18=3),4)+IF(AND(J$134=4,K18=4),2)+IF(AND(J$134=3,K18=1),6)+IF(AND(J$134=3,K18=2),4)+IF(AND(J$134=3,K18=3),2)+IF(AND(J$134=2,K18=1),4)+IF(AND(J$134=2,K18=2),2)+IF(AND(J$134=1,K18=1),2)</f>
        <v>4</v>
      </c>
      <c r="N18" s="2" t="s">
        <v>21</v>
      </c>
      <c r="O18" s="4">
        <f t="shared" si="0"/>
        <v>13</v>
      </c>
      <c r="P18" s="11">
        <f t="shared" si="1"/>
        <v>13</v>
      </c>
      <c r="Q18" s="2">
        <v>26.757999999999999</v>
      </c>
      <c r="R18" s="2">
        <v>26.689</v>
      </c>
      <c r="S18" s="2" t="s">
        <v>21</v>
      </c>
      <c r="T18" s="2"/>
      <c r="U18" s="6"/>
      <c r="V18" s="19">
        <f t="shared" si="2"/>
        <v>25.553999999999998</v>
      </c>
      <c r="W18" s="2">
        <v>26.760999999999999</v>
      </c>
      <c r="X18" s="3">
        <v>3</v>
      </c>
      <c r="Y18" s="4">
        <f>IF(AND(Z$134&gt;4,X18=1),6)+IF(AND(Z$134&gt;4,X18=2),4)+IF(AND(Z$134&gt;4,X18=3),3)+IF(AND(Z$134&gt;4,X18=4),2)+IF(AND(Z$134&gt;4,X18=5),1)+IF(AND(Z$134&gt;4,X18&gt;5),1)+IF(AND(Z$134=4,X18=1),4)+IF(AND(Z$134=4,X18=2),3)+IF(AND(Z$134=4,X18=3),2)+IF(AND(Z$134=4,X18=4),1)+IF(AND(Z$134=3,X18=1),3)+IF(AND(Z$134=3,X18=2),2)+IF(AND(Z$134=3,X18=3),1)+IF(AND(Z$134=2,X18=1),2)+IF(AND(Z$134=2,X18=2),1)+IF(AND(Z$134=1,X18=1),1)</f>
        <v>2</v>
      </c>
      <c r="Z18" s="5">
        <v>4</v>
      </c>
      <c r="AA18" s="5">
        <v>4</v>
      </c>
      <c r="AB18" s="4">
        <f>IF(AND(Z$134&gt;4,Z18=1),12)+IF(AND(Z$134&gt;4,Z18=2),8)+IF(AND(Z$134&gt;4,Z18=3),6)+IF(AND(Z$134&gt;4,Z18=4),5)+IF(AND(Z$134&gt;4,Z18=5),4)+IF(AND(Z$134&gt;4,Z18=6),3)+IF(AND(Z$134&gt;4,Z18=7),2)+IF(AND(Z$134&gt;4,Z18&gt;7),1)+IF(AND(Z$134=4,Z18=1),8)+IF(AND(Z$134=4,Z18=2),6)+IF(AND(Z$134=4,Z18=3),4)+IF(AND(Z$134=4,Z18=4),2)+IF(AND(Z$134=3,Z18=1),6)+IF(AND(Z$134=3,Z18=2),4)+IF(AND(Z$134=3,Z18=3),2)+IF(AND(Z$134=2,Z18=1),4)+IF(AND(Z$134=2,Z18=2),2)+IF(AND(Z$134=1,Z18=1),2)</f>
        <v>2</v>
      </c>
      <c r="AC18" s="4">
        <f>IF(AND(Z$134&gt;4,AA18=1),12)+IF(AND(Z$134&gt;4,AA18=2),8)+IF(AND(Z$134&gt;4,AA18=3),6)+IF(AND(Z$134&gt;4,AA18=4),5)+IF(AND(Z$134&gt;4,AA18=5),4)+IF(AND(Z$1934&gt;4,AA18=6),3)+IF(AND(Z$134&gt;4,AA18=7),2)+IF(AND(Z$134&gt;4,AA18&gt;7),1)+IF(AND(Z$134=4,AA18=1),8)+IF(AND(Z$134=4,AA18=2),6)+IF(AND(Z$134=4,AA18=3),4)+IF(AND(Z$134=4,AA18=4),2)+IF(AND(Z$134=3,AA18=1),6)+IF(AND(Z$134=3,AA18=2),4)+IF(AND(Z$134=3,AA18=3),2)+IF(AND(Z$134=2,AA18=1),4)+IF(AND(Z$134=2,AA18=2),2)+IF(AND(Z$134=1,AA18=1),2)</f>
        <v>2</v>
      </c>
      <c r="AD18" s="2" t="s">
        <v>21</v>
      </c>
      <c r="AE18" s="4">
        <f t="shared" si="3"/>
        <v>6</v>
      </c>
      <c r="AF18" s="11">
        <f t="shared" si="4"/>
        <v>19</v>
      </c>
      <c r="AG18" s="2">
        <v>26.795000000000002</v>
      </c>
      <c r="AH18" s="2">
        <v>26.908000000000001</v>
      </c>
      <c r="AI18" s="2" t="s">
        <v>21</v>
      </c>
      <c r="AJ18" s="2"/>
      <c r="AK18" s="6"/>
      <c r="AL18" s="19">
        <f t="shared" si="5"/>
        <v>25.553999999999998</v>
      </c>
    </row>
    <row r="19" spans="1:38">
      <c r="A19" s="13">
        <v>2</v>
      </c>
      <c r="B19" s="1" t="s">
        <v>144</v>
      </c>
      <c r="C19" s="2">
        <v>4845</v>
      </c>
      <c r="D19" s="1">
        <v>29</v>
      </c>
      <c r="E19" s="1" t="s">
        <v>145</v>
      </c>
      <c r="F19" s="61">
        <v>99.998999999999995</v>
      </c>
      <c r="G19" s="10">
        <v>24.120999999999999</v>
      </c>
      <c r="H19" s="3"/>
      <c r="I19" s="2"/>
      <c r="J19" s="5"/>
      <c r="K19" s="5"/>
      <c r="L19" s="2"/>
      <c r="M19" s="2"/>
      <c r="N19" s="2" t="s">
        <v>42</v>
      </c>
      <c r="O19" s="4">
        <f t="shared" si="0"/>
        <v>0</v>
      </c>
      <c r="P19" s="11">
        <f t="shared" si="1"/>
        <v>0</v>
      </c>
      <c r="Q19" s="2">
        <v>24.295000000000002</v>
      </c>
      <c r="R19" s="10">
        <v>23.61</v>
      </c>
      <c r="S19" s="2" t="s">
        <v>20</v>
      </c>
      <c r="T19" s="8" t="s">
        <v>122</v>
      </c>
      <c r="U19" s="6"/>
      <c r="V19" s="19">
        <f t="shared" si="2"/>
        <v>23.61</v>
      </c>
      <c r="W19" s="10">
        <v>24.466999999999999</v>
      </c>
      <c r="X19" s="3">
        <v>2</v>
      </c>
      <c r="Y19" s="4">
        <f>IF(AND(Z$133&gt;4,X19=1),6)+IF(AND(Z$133&gt;4,X19=2),4)+IF(AND(Z$133&gt;4,X19=3),3)+IF(AND(Z$133&gt;4,X19=4),2)+IF(AND(Z$133&gt;4,X19=5),1)+IF(AND(Z$133&gt;4,X19&gt;5),1)+IF(AND(Z$133=4,X19=1),4)+IF(AND(Z$133=4,X19=2),3)+IF(AND(Z$133=4,X19=3),2)+IF(AND(Z$133=4,X19=4),1)+IF(AND(Z$133=3,X19=1),3)+IF(AND(Z$133=3,X19=2),2)+IF(AND(Z$133=3,X19=3),1)+IF(AND(Z$133=2,X19=1),2)+IF(AND(Z$133=2,X19=2),1)+IF(AND(Z$133=1,X19=1),1)</f>
        <v>3</v>
      </c>
      <c r="Z19" s="5">
        <v>2</v>
      </c>
      <c r="AA19" s="5">
        <v>1</v>
      </c>
      <c r="AB19" s="4">
        <f>IF(AND(Z$133&gt;4,Z19=1),12)+IF(AND(Z$133&gt;4,Z19=2),8)+IF(AND(Z$133&gt;4,Z19=3),6)+IF(AND(Z$133&gt;4,Z19=4),5)+IF(AND(Z$133&gt;4,Z19=5),4)+IF(AND(Z$133&gt;4,Z19=6),3)+IF(AND(Z$133&gt;4,Z19=7),2)+IF(AND(Z$133&gt;4,Z19&gt;7),1)+IF(AND(Z$133=4,Z19=1),8)+IF(AND(Z$133=4,Z19=2),6)+IF(AND(Z$133=4,Z19=3),4)+IF(AND(Z$133=4,Z19=4),2)+IF(AND(Z$133=3,Z19=1),6)+IF(AND(Z$133=3,Z19=2),4)+IF(AND(Z$133=3,Z19=3),2)+IF(AND(Z$133=2,Z19=1),4)+IF(AND(Z$133=2,Z19=2),2)+IF(AND(Z$133=1,Z19=1),2)</f>
        <v>6</v>
      </c>
      <c r="AC19" s="4">
        <f>IF(AND(Z$133&gt;4,AA19=1),12)+IF(AND(Z$133&gt;4,AA19=2),8)+IF(AND(Z$133&gt;4,AA19=3),6)+IF(AND(Z$133&gt;4,AA19=4),5)+IF(AND(Z$133&gt;4,AA19=5),4)+IF(AND(Z$133&gt;4,AA19=6),3)+IF(AND(Z$133&gt;4,AA19=7),2)+IF(AND(Z$133&gt;4,AA19&gt;7),1)+IF(AND(Z$133=4,AA19=1),8)+IF(AND(Z$133=4,AA19=2),6)+IF(AND(Z$133=4,AA19=3),4)+IF(AND(Z$133=4,AA19=4),2)+IF(AND(Z$133=3,AA19=1),6)+IF(AND(Z$133=3,AA19=2),4)+IF(AND(Z$133=3,AA19=3),2)+IF(AND(Z$133=2,AA19=1),4)+IF(AND(Z$133=2,AA19=2),2)+IF(AND(Z$133=1,AA19=1),2)</f>
        <v>8</v>
      </c>
      <c r="AD19" s="2" t="s">
        <v>20</v>
      </c>
      <c r="AE19" s="4">
        <f t="shared" si="3"/>
        <v>17</v>
      </c>
      <c r="AF19" s="11">
        <f t="shared" si="4"/>
        <v>17</v>
      </c>
      <c r="AG19" s="2">
        <v>24.018999999999998</v>
      </c>
      <c r="AH19" s="10">
        <v>24.109000000000002</v>
      </c>
      <c r="AI19" s="2" t="s">
        <v>20</v>
      </c>
      <c r="AJ19" s="2"/>
      <c r="AK19" s="6"/>
      <c r="AL19" s="19">
        <f t="shared" si="5"/>
        <v>23.61</v>
      </c>
    </row>
    <row r="20" spans="1:38">
      <c r="A20" s="13">
        <v>4</v>
      </c>
      <c r="B20" s="1" t="s">
        <v>33</v>
      </c>
      <c r="C20" s="9">
        <v>2569</v>
      </c>
      <c r="D20" s="1">
        <v>79</v>
      </c>
      <c r="E20" s="1" t="s">
        <v>34</v>
      </c>
      <c r="F20" s="61">
        <v>24.367999999999999</v>
      </c>
      <c r="G20" s="10">
        <v>27.989000000000001</v>
      </c>
      <c r="H20" s="3">
        <v>3</v>
      </c>
      <c r="I20" s="4">
        <f>IF(AND(J$133&gt;4,H20=1),6)+IF(AND(J$133&gt;4,H20=2),4)+IF(AND(J$133&gt;4,H20=3),3)+IF(AND(J$133&gt;4,H20=4),2)+IF(AND(J$133&gt;4,H20=5),1)+IF(AND(J$133&gt;4,H20&gt;5),1)+IF(AND(J$133=4,H20=1),4)+IF(AND(J$133=4,H20=2),3)+IF(AND(J$133=4,H20=3),2)+IF(AND(J$133=4,H20=4),1)+IF(AND(J$133=3,H20=1),3)+IF(AND(J$133=3,H20=2),2)+IF(AND(J$133=3,H20=3),1)+IF(AND(J$133=2,H20=1),2)+IF(AND(J$133=2,H20=2),1)+IF(AND(J$133=1,H20=1),1)</f>
        <v>2</v>
      </c>
      <c r="J20" s="5">
        <v>3</v>
      </c>
      <c r="K20" s="5">
        <v>2</v>
      </c>
      <c r="L20" s="4">
        <f>IF(AND(J$133&gt;4,J20=1),12)+IF(AND(J$133&gt;4,J20=2),8)+IF(AND(J$133&gt;4,J20=3),6)+IF(AND(J$133&gt;4,J20=4),5)+IF(AND(J$133&gt;4,J20=5),4)+IF(AND(J$133&gt;4,J20=6),3)+IF(AND(J$133&gt;4,J20=7),2)+IF(AND(J$133&gt;4,J20&gt;7),1)+IF(AND(J$133=4,J20=1),8)+IF(AND(J$133=4,J20=2),6)+IF(AND(J$133=4,J20=3),4)+IF(AND(J$133=4,J20=4),2)+IF(AND(J$133=3,J20=1),6)+IF(AND(J$133=3,J20=2),4)+IF(AND(J$133=3,J20=3),2)+IF(AND(J$133=2,J20=1),4)+IF(AND(J$133=2,J20=2),2)+IF(AND(J$133=1,J20=1),2)</f>
        <v>4</v>
      </c>
      <c r="M20" s="4">
        <f>IF(AND(J$133&gt;4,K20=1),12)+IF(AND(J$133&gt;4,K20=2),8)+IF(AND(J$133&gt;4,K20=3),6)+IF(AND(J$133&gt;4,K20=4),5)+IF(AND(J$133&gt;4,K20=5),4)+IF(AND(J$133&gt;4,K20=6),3)+IF(AND(J$133&gt;4,K20=7),2)+IF(AND(J$133&gt;4,K20&gt;7),1)+IF(AND(J$133=4,K20=1),8)+IF(AND(J$133=4,K20=2),6)+IF(AND(J$133=4,K20=3),4)+IF(AND(J$133=4,K20=4),2)+IF(AND(J$133=3,K20=1),6)+IF(AND(J$133=3,K20=2),4)+IF(AND(J$133=3,K20=3),2)+IF(AND(J$133=2,K20=1),4)+IF(AND(J$133=2,K20=2),2)+IF(AND(J$133=1,K20=1),2)</f>
        <v>6</v>
      </c>
      <c r="N20" s="2" t="s">
        <v>20</v>
      </c>
      <c r="O20" s="4">
        <f t="shared" si="0"/>
        <v>12</v>
      </c>
      <c r="P20" s="11">
        <f t="shared" si="1"/>
        <v>12</v>
      </c>
      <c r="Q20" s="10">
        <v>26.952000000000002</v>
      </c>
      <c r="R20" s="2">
        <v>26.706</v>
      </c>
      <c r="S20" s="2" t="s">
        <v>20</v>
      </c>
      <c r="T20" s="2"/>
      <c r="U20" s="6"/>
      <c r="V20" s="19">
        <f t="shared" si="2"/>
        <v>24.367999999999999</v>
      </c>
      <c r="W20" s="10">
        <v>28.178999999999998</v>
      </c>
      <c r="X20" s="3">
        <v>4</v>
      </c>
      <c r="Y20" s="4">
        <f>IF(AND(Z$133&gt;4,X20=1),6)+IF(AND(Z$133&gt;4,X20=2),4)+IF(AND(Z$133&gt;4,X20=3),3)+IF(AND(Z$133&gt;4,X20=4),2)+IF(AND(Z$133&gt;4,X20=5),1)+IF(AND(Z$133&gt;4,X20&gt;5),1)+IF(AND(Z$133=4,X20=1),4)+IF(AND(Z$133=4,X20=2),3)+IF(AND(Z$133=4,X20=3),2)+IF(AND(Z$133=4,X20=4),1)+IF(AND(Z$133=3,X20=1),3)+IF(AND(Z$133=3,X20=2),2)+IF(AND(Z$133=3,X20=3),1)+IF(AND(Z$133=2,X20=1),2)+IF(AND(Z$133=2,X20=2),1)+IF(AND(Z$133=1,X20=1),1)</f>
        <v>1</v>
      </c>
      <c r="Z20" s="5">
        <v>4</v>
      </c>
      <c r="AA20" s="5">
        <v>4</v>
      </c>
      <c r="AB20" s="4">
        <f>IF(AND(Z$133&gt;4,Z20=1),12)+IF(AND(Z$133&gt;4,Z20=2),8)+IF(AND(Z$133&gt;4,Z20=3),6)+IF(AND(Z$133&gt;4,Z20=4),5)+IF(AND(Z$133&gt;4,Z20=5),4)+IF(AND(Z$133&gt;4,Z20=6),3)+IF(AND(Z$133&gt;4,Z20=7),2)+IF(AND(Z$133&gt;4,Z20&gt;7),1)+IF(AND(Z$133=4,Z20=1),8)+IF(AND(Z$133=4,Z20=2),6)+IF(AND(Z$133=4,Z20=3),4)+IF(AND(Z$133=4,Z20=4),2)+IF(AND(Z$133=3,Z20=1),6)+IF(AND(Z$133=3,Z20=2),4)+IF(AND(Z$133=3,Z20=3),2)+IF(AND(Z$133=2,Z20=1),4)+IF(AND(Z$133=2,Z20=2),2)+IF(AND(Z$133=1,Z20=1),2)</f>
        <v>2</v>
      </c>
      <c r="AC20" s="4">
        <f>IF(AND(Z$133&gt;4,AA20=1),12)+IF(AND(Z$133&gt;4,AA20=2),8)+IF(AND(Z$133&gt;4,AA20=3),6)+IF(AND(Z$133&gt;4,AA20=4),5)+IF(AND(Z$133&gt;4,AA20=5),4)+IF(AND(Z$133&gt;4,AA20=6),3)+IF(AND(Z$133&gt;4,AA20=7),2)+IF(AND(Z$133&gt;4,AA20&gt;7),1)+IF(AND(Z$133=4,AA20=1),8)+IF(AND(Z$133=4,AA20=2),6)+IF(AND(Z$133=4,AA20=3),4)+IF(AND(Z$133=4,AA20=4),2)+IF(AND(Z$133=3,AA20=1),6)+IF(AND(Z$133=3,AA20=2),4)+IF(AND(Z$133=3,AA20=3),2)+IF(AND(Z$133=2,AA20=1),4)+IF(AND(Z$133=2,AA20=2),2)+IF(AND(Z$133=1,AA20=1),2)</f>
        <v>2</v>
      </c>
      <c r="AD20" s="2" t="s">
        <v>20</v>
      </c>
      <c r="AE20" s="4">
        <f t="shared" si="3"/>
        <v>5</v>
      </c>
      <c r="AF20" s="11">
        <f t="shared" si="4"/>
        <v>17</v>
      </c>
      <c r="AG20" s="10">
        <v>27.777999999999999</v>
      </c>
      <c r="AH20" s="2">
        <v>27.332000000000001</v>
      </c>
      <c r="AI20" s="2" t="s">
        <v>20</v>
      </c>
      <c r="AJ20" s="2"/>
      <c r="AK20" s="6"/>
      <c r="AL20" s="19">
        <f t="shared" si="5"/>
        <v>24.367999999999999</v>
      </c>
    </row>
    <row r="21" spans="1:38">
      <c r="A21" s="13">
        <v>5</v>
      </c>
      <c r="B21" s="1" t="s">
        <v>97</v>
      </c>
      <c r="C21" s="2">
        <v>6446</v>
      </c>
      <c r="D21" s="1">
        <v>64</v>
      </c>
      <c r="E21" s="1" t="s">
        <v>28</v>
      </c>
      <c r="F21" s="61">
        <v>22.097000000000001</v>
      </c>
      <c r="G21" s="10">
        <v>25.456</v>
      </c>
      <c r="H21" s="3">
        <v>3</v>
      </c>
      <c r="I21" s="4">
        <f>IF(AND(J$132&gt;4,H21=1),6)+IF(AND(J$132&gt;4,H21=2),4)+IF(AND(J$132&gt;4,H21=3),3)+IF(AND(J$132&gt;4,H21=4),2)+IF(AND(J$132&gt;4,H21=5),1)+IF(AND(J$132&gt;4,H21&gt;5),1)+IF(AND(J$132=4,H21=1),4)+IF(AND(J$132=4,H21=2),3)+IF(AND(J$132=4,H21=3),2)+IF(AND(J$132=4,H21=4),1)+IF(AND(J$132=3,H21=1),3)+IF(AND(J$132=3,H21=2),2)+IF(AND(J$132=3,H21=3),1)+IF(AND(J$132=2,H21=1),2)+IF(AND(J$132=2,H21=2),1)+IF(AND(J$132=1,H21=1),1)</f>
        <v>3</v>
      </c>
      <c r="J21" s="5">
        <v>3</v>
      </c>
      <c r="K21" s="5">
        <v>3</v>
      </c>
      <c r="L21" s="4">
        <f>IF(AND(J$132&gt;4,J21=1),12)+IF(AND(J$132&gt;4,J21=2),8)+IF(AND(J$132&gt;4,J21=3),6)+IF(AND(J$132&gt;4,J21=4),5)+IF(AND(J$132&gt;4,J21=5),4)+IF(AND(J$132&gt;4,J21=6),3)+IF(AND(J$132&gt;4,J21=7),2)+IF(AND(J$132&gt;4,J21&gt;7),1)+IF(AND(J$132=4,J21=1),8)+IF(AND(J$132=4,J21=2),6)+IF(AND(J$132=4,J21=3),4)+IF(AND(J$132=4,J21=4),2)+IF(AND(J$132=3,J21=1),6)+IF(AND(J$132=3,J21=2),4)+IF(AND(J$132=3,J21=3),2)+IF(AND(J$132=2,J21=1),4)+IF(AND(J$132=2,J21=2),2)+IF(AND(J$132=1,J21=1),2)</f>
        <v>6</v>
      </c>
      <c r="M21" s="4">
        <f>IF(AND(J$132&gt;4,K21=1),12)+IF(AND(J$132&gt;4,K21=2),8)+IF(AND(J$132&gt;4,K21=3),6)+IF(AND(J$132&gt;4,K21=4),5)+IF(AND(J$132&gt;4,K21=5),4)+IF(AND(J$132&gt;4,K21=6),3)+IF(AND(J$132&gt;4,K21=7),2)+IF(AND(J$132&gt;4,K21&gt;7),1)+IF(AND(J$132=4,K21=1),8)+IF(AND(J$132=4,K21=2),6)+IF(AND(J$132=4,K21=3),4)+IF(AND(J$132=4,K21=4),2)+IF(AND(J$132=3,K21=1),6)+IF(AND(J$132=3,K21=2),4)+IF(AND(J$132=3,K21=3),2)+IF(AND(J$132=2,K21=1),4)+IF(AND(J$132=2,K21=2),2)+IF(AND(J$132=1,K21=1),2)</f>
        <v>6</v>
      </c>
      <c r="N21" s="2" t="s">
        <v>19</v>
      </c>
      <c r="O21" s="4">
        <f t="shared" si="0"/>
        <v>15</v>
      </c>
      <c r="P21" s="11">
        <f t="shared" si="1"/>
        <v>15</v>
      </c>
      <c r="Q21" s="10">
        <v>22.863</v>
      </c>
      <c r="R21" s="10">
        <v>22.765000000000001</v>
      </c>
      <c r="S21" s="2" t="s">
        <v>19</v>
      </c>
      <c r="T21" s="2"/>
      <c r="U21" s="6"/>
      <c r="V21" s="19">
        <f t="shared" si="2"/>
        <v>22.097000000000001</v>
      </c>
      <c r="W21" s="10"/>
      <c r="X21" s="3"/>
      <c r="Y21" s="4">
        <f>IF(AND(Z$132&gt;4,X21=1),6)+IF(AND(Z$132&gt;4,X21=2),4)+IF(AND(Z$132&gt;4,X21=3),3)+IF(AND(Z$132&gt;4,X21=4),2)+IF(AND(Z$132&gt;4,X21=5),1)+IF(AND(Z$132&gt;4,X21&gt;5),1)+IF(AND(Z$132=4,X21=1),4)+IF(AND(Z$132=4,X21=2),3)+IF(AND(Z$132=4,X21=3),2)+IF(AND(Z$132=4,X21=4),1)+IF(AND(Z$132=3,X21=1),3)+IF(AND(Z$132=3,X21=2),2)+IF(AND(Z$132=3,X21=3),1)+IF(AND(Z$132=2,X21=1),2)+IF(AND(Z$132=2,X21=2),1)+IF(AND(Z$132=1,X21=1),1)</f>
        <v>0</v>
      </c>
      <c r="Z21" s="5"/>
      <c r="AA21" s="5"/>
      <c r="AB21" s="4">
        <f>IF(AND(Z$132&gt;4,Z21=1),12)+IF(AND(Z$132&gt;4,Z21=2),8)+IF(AND(Z$132&gt;4,Z21=3),6)+IF(AND(Z$132&gt;4,Z21=4),5)+IF(AND(Z$132&gt;4,Z21=5),4)+IF(AND(Z$132&gt;4,Z21=6),3)+IF(AND(Z$132&gt;4,Z21=7),2)+IF(AND(Z$132&gt;4,Z21&gt;7),1)+IF(AND(Z$132=4,Z21=1),8)+IF(AND(Z$132=4,Z21=2),6)+IF(AND(Z$132=4,Z21=3),4)+IF(AND(Z$132=4,Z21=4),2)+IF(AND(Z$132=3,Z21=1),6)+IF(AND(Z$132=3,Z21=2),4)+IF(AND(Z$132=3,Z21=3),2)+IF(AND(Z$132=2,Z21=1),4)+IF(AND(Z$132=2,Z21=2),2)+IF(AND(Z$132=1,Z21=1),2)</f>
        <v>0</v>
      </c>
      <c r="AC21" s="4">
        <f>IF(AND(Z$132&gt;4,AA21=1),12)+IF(AND(Z$132&gt;4,AA21=2),8)+IF(AND(Z$132&gt;4,AA21=3),6)+IF(AND(Z$132&gt;4,AA21=4),5)+IF(AND(Z$132&gt;4,AA21=5),4)+IF(AND(Z$132&gt;4,AA21=6),3)+IF(AND(Z$132&gt;4,AA21=7),2)+IF(AND(Z$132&gt;4,AA21&gt;7),1)+IF(AND(Z$132=4,AA21=1),8)+IF(AND(Z$132=4,AA21=2),6)+IF(AND(Z$132=4,AA21=3),4)+IF(AND(Z$132=4,AA21=4),2)+IF(AND(Z$132=3,AA21=1),6)+IF(AND(Z$132=3,AA21=2),4)+IF(AND(Z$132=3,AA21=3),2)+IF(AND(Z$132=2,AA21=1),4)+IF(AND(Z$132=2,AA21=2),2)+IF(AND(Z$132=1,AA21=1),2)</f>
        <v>0</v>
      </c>
      <c r="AD21" s="2" t="s">
        <v>19</v>
      </c>
      <c r="AE21" s="4">
        <f t="shared" si="3"/>
        <v>0</v>
      </c>
      <c r="AF21" s="11">
        <f t="shared" si="4"/>
        <v>15</v>
      </c>
      <c r="AG21" s="10"/>
      <c r="AH21" s="10"/>
      <c r="AI21" s="2" t="s">
        <v>19</v>
      </c>
      <c r="AJ21" s="2"/>
      <c r="AK21" s="6"/>
      <c r="AL21" s="19">
        <f t="shared" si="5"/>
        <v>22.097000000000001</v>
      </c>
    </row>
    <row r="22" spans="1:38">
      <c r="A22" s="13">
        <v>4</v>
      </c>
      <c r="B22" s="1" t="s">
        <v>129</v>
      </c>
      <c r="C22" s="2">
        <v>6494</v>
      </c>
      <c r="D22" s="1">
        <v>17</v>
      </c>
      <c r="E22" s="1" t="s">
        <v>28</v>
      </c>
      <c r="F22" s="61">
        <v>27.847999999999999</v>
      </c>
      <c r="G22" s="2">
        <v>27.811</v>
      </c>
      <c r="H22" s="3">
        <v>2</v>
      </c>
      <c r="I22" s="4">
        <f>IF(AND(J$135&gt;4,H22=1),6)+IF(AND(J$135&gt;4,H22=2),4)+IF(AND(J$135&gt;4,H22=3),3)+IF(AND(J$135&gt;4,H22=4),2)+IF(AND(J$135&gt;4,H22=5),1)+IF(AND(J$135&gt;4,H22&gt;5),1)+IF(AND(J$135=4,H22=1),4)+IF(AND(J$135=4,H22=2),3)+IF(AND(J$135=4,H22=3),2)+IF(AND(J$135=4,H22=4),1)+IF(AND(J$135=3,H22=1),3)+IF(AND(J$135=3,H22=2),2)+IF(AND(J$135=3,H22=3),1)+IF(AND(J$135=2,H22=1),2)+IF(AND(J$135=2,H22=2),1)+IF(AND(J$135=1,H22=1),1)</f>
        <v>1</v>
      </c>
      <c r="J22" s="5">
        <v>1</v>
      </c>
      <c r="K22" s="5">
        <v>2</v>
      </c>
      <c r="L22" s="7">
        <f>IF(AND(J$135&gt;4,J22=1),12)+IF(AND(J$135&gt;4,J22=2),8)+IF(AND(J$135&gt;4,J22=3),6)+IF(AND(J$135&gt;4,J22=4),5)+IF(AND(J$135&gt;4,J22=5),4)+IF(AND(J$135&gt;4,J22=6),3)+IF(AND(J$135&gt;4,J22=7),2)+IF(AND(J$135&gt;4,J22&gt;7),1)+IF(AND(J$135=4,J22=1),8)+IF(AND(J$135=4,J22=2),6)+IF(AND(J$135=4,J22=3),4)+IF(AND(J$135=4,J22=4),2)+IF(AND(J$135=3,J22=1),6)+IF(AND(J$135=3,J22=2),4)+IF(AND(J$135=3,J22=3),2)+IF(AND(J$135=2,J22=1),4)+IF(AND(J$135=2,J22=2),2)+IF(AND(J$135=1,J22=1),2)</f>
        <v>4</v>
      </c>
      <c r="M22" s="7">
        <f>IF(AND(J$135&gt;4,K22=1),12)+IF(AND(J$135&gt;4,K22=2),8)+IF(AND(J$135&gt;4,K22=3),6)+IF(AND(J$135&gt;4,K22=4),5)+IF(AND(J$135&gt;4,K22=5),4)+IF(AND(J$135&gt;4,K22=6),3)+IF(AND(J$135&gt;4,K22=7),2)+IF(AND(J$135&gt;4,K22&gt;7),1)+IF(AND(J$135=4,K22=1),8)+IF(AND(J$135=4,K22=2),6)+IF(AND(J$135=4,K22=3),4)+IF(AND(J$135=4,K22=4),2)+IF(AND(J$135=3,K22=1),6)+IF(AND(J$135=3,K22=2),4)+IF(AND(J$135=3,K22=3),2)+IF(AND(J$135=2,K22=1),4)+IF(AND(J$135=2,K22=2),2)+IF(AND(J$135=1,K22=1),2)</f>
        <v>2</v>
      </c>
      <c r="N22" s="2" t="s">
        <v>26</v>
      </c>
      <c r="O22" s="4">
        <f t="shared" si="0"/>
        <v>8</v>
      </c>
      <c r="P22" s="11">
        <f t="shared" si="1"/>
        <v>8</v>
      </c>
      <c r="Q22" s="2">
        <v>27.827000000000002</v>
      </c>
      <c r="R22" s="2">
        <v>27.887</v>
      </c>
      <c r="S22" s="2" t="s">
        <v>26</v>
      </c>
      <c r="T22" s="2"/>
      <c r="U22" s="6">
        <v>1</v>
      </c>
      <c r="V22" s="19">
        <f t="shared" si="2"/>
        <v>27.811</v>
      </c>
      <c r="W22" s="2">
        <v>28.888999999999999</v>
      </c>
      <c r="X22" s="3">
        <v>1</v>
      </c>
      <c r="Y22" s="4">
        <f>IF(AND(Z$135&gt;4,X22=1),6)+IF(AND(Z$135&gt;4,X22=2),4)+IF(AND(Z$135&gt;4,X22=3),3)+IF(AND(Z$135&gt;4,X22=4),2)+IF(AND(Z$135&gt;4,X22=5),1)+IF(AND(Z$135&gt;4,X22&gt;5),1)+IF(AND(Z$135=4,X22=1),4)+IF(AND(Z$135=4,X22=2),3)+IF(AND(Z$135=4,X22=3),2)+IF(AND(Z$135=4,X22=4),1)+IF(AND(Z$135=3,X22=1),3)+IF(AND(Z$135=3,X22=2),2)+IF(AND(Z$135=3,X22=3),1)+IF(AND(Z$135=2,X22=1),2)+IF(AND(Z$135=2,X22=2),1)+IF(AND(Z$135=1,X22=1),1)</f>
        <v>1</v>
      </c>
      <c r="Z22" s="5">
        <v>1</v>
      </c>
      <c r="AA22" s="5">
        <v>1</v>
      </c>
      <c r="AB22" s="7">
        <f>IF(AND(Z$135&gt;4,Z22=1),12)+IF(AND(Z$135&gt;4,Z22=2),8)+IF(AND(Z$135&gt;4,Z22=3),6)+IF(AND(Z$135&gt;4,Z22=4),5)+IF(AND(Z$135&gt;4,Z22=5),4)+IF(AND(Z$135&gt;4,Z22=6),3)+IF(AND(Z$135&gt;4,Z22=7),2)+IF(AND(Z$135&gt;4,Z22&gt;7),1)+IF(AND(Z$135=4,Z22=1),8)+IF(AND(Z$135=4,Z22=2),6)+IF(AND(Z$135=4,Z22=3),4)+IF(AND(Z$135=4,Z22=4),2)+IF(AND(Z$135=3,Z22=1),6)+IF(AND(Z$135=3,Z22=2),4)+IF(AND(Z$135=3,Z22=3),2)+IF(AND(Z$135=2,Z22=1),4)+IF(AND(Z$135=2,Z22=2),2)+IF(AND(Z$135=1,Z22=1),2)</f>
        <v>2</v>
      </c>
      <c r="AC22" s="7">
        <f>IF(AND(Z$135&gt;4,AA22=1),12)+IF(AND(Z$135&gt;4,AA22=2),8)+IF(AND(Z$135&gt;4,AA22=3),6)+IF(AND(Z$135&gt;4,AA22=4),5)+IF(AND(Z$135&gt;4,AA22=5),4)+IF(AND(Z$135&gt;4,AA22=6),3)+IF(AND(Z$135&gt;4,AA22=7),2)+IF(AND(Z$135&gt;4,AA22&gt;7),1)+IF(AND(Z$135=4,AA22=1),8)+IF(AND(Z$135=4,AA22=2),6)+IF(AND(Z$135=4,AA22=3),4)+IF(AND(Z$135=4,AA22=4),2)+IF(AND(Z$135=3,AA22=1),6)+IF(AND(Z$135=3,AA22=2),4)+IF(AND(Z$135=3,AA22=3),2)+IF(AND(Z$135=2,AA22=1),4)+IF(AND(Z$135=2,AA22=2),2)+IF(AND(Z$135=1,AA22=1),2)</f>
        <v>2</v>
      </c>
      <c r="AD22" s="2" t="s">
        <v>26</v>
      </c>
      <c r="AE22" s="4">
        <f t="shared" si="3"/>
        <v>7</v>
      </c>
      <c r="AF22" s="11">
        <f t="shared" si="4"/>
        <v>15</v>
      </c>
      <c r="AG22" s="2">
        <v>27.378</v>
      </c>
      <c r="AH22" s="2">
        <v>26.835999999999999</v>
      </c>
      <c r="AI22" s="2" t="s">
        <v>21</v>
      </c>
      <c r="AJ22" s="8" t="s">
        <v>115</v>
      </c>
      <c r="AK22" s="6">
        <v>2</v>
      </c>
      <c r="AL22" s="19">
        <f t="shared" si="5"/>
        <v>26.835999999999999</v>
      </c>
    </row>
    <row r="23" spans="1:38">
      <c r="A23" s="13">
        <v>3</v>
      </c>
      <c r="B23" s="1" t="s">
        <v>24</v>
      </c>
      <c r="C23" s="9">
        <v>5902</v>
      </c>
      <c r="D23" s="1">
        <v>3</v>
      </c>
      <c r="E23" s="1" t="s">
        <v>25</v>
      </c>
      <c r="F23" s="61">
        <v>21.59</v>
      </c>
      <c r="G23" s="10"/>
      <c r="H23" s="3"/>
      <c r="I23" s="4">
        <f>IF(AND(J$132&gt;4,H23=1),6)+IF(AND(J$132&gt;4,H23=2),4)+IF(AND(J$132&gt;4,H23=3),3)+IF(AND(J$132&gt;4,H23=4),2)+IF(AND(J$132&gt;4,H23=5),1)+IF(AND(J$132&gt;4,H23&gt;5),1)+IF(AND(J$132=4,H23=1),4)+IF(AND(J$132=4,H23=2),3)+IF(AND(J$132=4,H23=3),2)+IF(AND(J$132=4,H23=4),1)+IF(AND(J$132=3,H23=1),3)+IF(AND(J$132=3,H23=2),2)+IF(AND(J$132=3,H23=3),1)+IF(AND(J$132=2,H23=1),2)+IF(AND(J$132=2,H23=2),1)+IF(AND(J$132=1,H23=1),1)</f>
        <v>0</v>
      </c>
      <c r="J23" s="5"/>
      <c r="K23" s="5"/>
      <c r="L23" s="4">
        <f>IF(AND(J$132&gt;4,J23=1),12)+IF(AND(J$132&gt;4,J23=2),8)+IF(AND(J$132&gt;4,J23=3),6)+IF(AND(J$132&gt;4,J23=4),5)+IF(AND(J$132&gt;4,J23=5),4)+IF(AND(J$132&gt;4,J23=6),3)+IF(AND(J$132&gt;4,J23=7),2)+IF(AND(J$132&gt;4,J23&gt;7),1)+IF(AND(J$132=4,J23=1),8)+IF(AND(J$132=4,J23=2),6)+IF(AND(J$132=4,J23=3),4)+IF(AND(J$132=4,J23=4),2)+IF(AND(J$132=3,J23=1),6)+IF(AND(J$132=3,J23=2),4)+IF(AND(J$132=3,J23=3),2)+IF(AND(J$132=2,J23=1),4)+IF(AND(J$132=2,J23=2),2)+IF(AND(J$132=1,J23=1),2)</f>
        <v>0</v>
      </c>
      <c r="M23" s="4">
        <f>IF(AND(J$132&gt;4,K23=1),12)+IF(AND(J$132&gt;4,K23=2),8)+IF(AND(J$132&gt;4,K23=3),6)+IF(AND(J$132&gt;4,K23=4),5)+IF(AND(J$132&gt;4,K23=5),4)+IF(AND(J$132&gt;4,K23=6),3)+IF(AND(J$132&gt;4,K23=7),2)+IF(AND(J$132&gt;4,K23&gt;7),1)+IF(AND(J$132=4,K23=1),8)+IF(AND(J$132=4,K23=2),6)+IF(AND(J$132=4,K23=3),4)+IF(AND(J$132=4,K23=4),2)+IF(AND(J$132=3,K23=1),6)+IF(AND(J$132=3,K23=2),4)+IF(AND(J$132=3,K23=3),2)+IF(AND(J$132=2,K23=1),4)+IF(AND(J$132=2,K23=2),2)+IF(AND(J$132=1,K23=1),2)</f>
        <v>0</v>
      </c>
      <c r="N23" s="2" t="s">
        <v>19</v>
      </c>
      <c r="O23" s="4">
        <f t="shared" si="0"/>
        <v>0</v>
      </c>
      <c r="P23" s="11">
        <f t="shared" si="1"/>
        <v>0</v>
      </c>
      <c r="Q23" s="10"/>
      <c r="R23" s="10"/>
      <c r="S23" s="2" t="s">
        <v>19</v>
      </c>
      <c r="T23" s="2"/>
      <c r="U23" s="6"/>
      <c r="V23" s="19">
        <f t="shared" si="2"/>
        <v>21.59</v>
      </c>
      <c r="W23" s="10">
        <v>22.41</v>
      </c>
      <c r="X23" s="3">
        <v>1</v>
      </c>
      <c r="Y23" s="4">
        <f>IF(AND(Z$132&gt;4,X23=1),6)+IF(AND(Z$132&gt;4,X23=2),4)+IF(AND(Z$132&gt;4,X23=3),3)+IF(AND(Z$132&gt;4,X23=4),2)+IF(AND(Z$132&gt;4,X23=5),1)+IF(AND(Z$132&gt;4,X23&gt;5),1)+IF(AND(Z$132=4,X23=1),4)+IF(AND(Z$132=4,X23=2),3)+IF(AND(Z$132=4,X23=3),2)+IF(AND(Z$132=4,X23=4),1)+IF(AND(Z$132=3,X23=1),3)+IF(AND(Z$132=3,X23=2),2)+IF(AND(Z$132=3,X23=3),1)+IF(AND(Z$132=2,X23=1),2)+IF(AND(Z$132=2,X23=2),1)+IF(AND(Z$132=1,X23=1),1)</f>
        <v>4</v>
      </c>
      <c r="Z23" s="5">
        <v>2</v>
      </c>
      <c r="AA23" s="5">
        <v>4</v>
      </c>
      <c r="AB23" s="4">
        <f>IF(AND(Z$132&gt;4,Z23=1),12)+IF(AND(Z$132&gt;4,Z23=2),8)+IF(AND(Z$132&gt;4,Z23=3),6)+IF(AND(Z$132&gt;4,Z23=4),5)+IF(AND(Z$132&gt;4,Z23=5),4)+IF(AND(Z$132&gt;4,Z23=6),3)+IF(AND(Z$132&gt;4,Z23=7),2)+IF(AND(Z$132&gt;4,Z23&gt;7),1)+IF(AND(Z$132=4,Z23=1),8)+IF(AND(Z$132=4,Z23=2),6)+IF(AND(Z$132=4,Z23=3),4)+IF(AND(Z$132=4,Z23=4),2)+IF(AND(Z$132=3,Z23=1),6)+IF(AND(Z$132=3,Z23=2),4)+IF(AND(Z$132=3,Z23=3),2)+IF(AND(Z$132=2,Z23=1),4)+IF(AND(Z$132=2,Z23=2),2)+IF(AND(Z$132=1,Z23=1),2)</f>
        <v>6</v>
      </c>
      <c r="AC23" s="4">
        <f>IF(AND(Z$132&gt;4,AA23=1),12)+IF(AND(Z$132&gt;4,AA23=2),8)+IF(AND(Z$132&gt;4,AA23=3),6)+IF(AND(Z$132&gt;4,AA23=4),5)+IF(AND(Z$132&gt;4,AA23=5),4)+IF(AND(Z$132&gt;4,AA23=6),3)+IF(AND(Z$132&gt;4,AA23=7),2)+IF(AND(Z$132&gt;4,AA23&gt;7),1)+IF(AND(Z$132=4,AA23=1),8)+IF(AND(Z$132=4,AA23=2),6)+IF(AND(Z$132=4,AA23=3),4)+IF(AND(Z$132=4,AA23=4),2)+IF(AND(Z$132=3,AA23=1),6)+IF(AND(Z$132=3,AA23=2),4)+IF(AND(Z$132=3,AA23=3),2)+IF(AND(Z$132=2,AA23=1),4)+IF(AND(Z$132=2,AA23=2),2)+IF(AND(Z$132=1,AA23=1),2)</f>
        <v>2</v>
      </c>
      <c r="AD23" s="2" t="s">
        <v>19</v>
      </c>
      <c r="AE23" s="4">
        <f t="shared" si="3"/>
        <v>12</v>
      </c>
      <c r="AF23" s="11">
        <f t="shared" si="4"/>
        <v>12</v>
      </c>
      <c r="AG23" s="10">
        <v>23.039000000000001</v>
      </c>
      <c r="AH23" s="10">
        <v>23.007999999999999</v>
      </c>
      <c r="AI23" s="2" t="s">
        <v>19</v>
      </c>
      <c r="AJ23" s="2"/>
      <c r="AK23" s="6"/>
      <c r="AL23" s="19">
        <f t="shared" si="5"/>
        <v>21.59</v>
      </c>
    </row>
    <row r="24" spans="1:38">
      <c r="A24" s="13">
        <v>4</v>
      </c>
      <c r="B24" s="1" t="s">
        <v>142</v>
      </c>
      <c r="C24" s="2">
        <v>4814</v>
      </c>
      <c r="D24" s="1">
        <v>337</v>
      </c>
      <c r="E24" s="1" t="s">
        <v>143</v>
      </c>
      <c r="F24" s="61">
        <v>99.998999999999995</v>
      </c>
      <c r="G24" s="10">
        <v>23.018000000000001</v>
      </c>
      <c r="H24" s="3"/>
      <c r="I24" s="2"/>
      <c r="J24" s="5"/>
      <c r="K24" s="5"/>
      <c r="L24" s="2"/>
      <c r="M24" s="2"/>
      <c r="N24" s="2" t="s">
        <v>42</v>
      </c>
      <c r="O24" s="4">
        <f t="shared" si="0"/>
        <v>0</v>
      </c>
      <c r="P24" s="11">
        <f t="shared" si="1"/>
        <v>0</v>
      </c>
      <c r="Q24" s="2">
        <v>21.689</v>
      </c>
      <c r="R24" s="2">
        <v>21.853000000000002</v>
      </c>
      <c r="S24" s="2" t="s">
        <v>19</v>
      </c>
      <c r="T24" s="8" t="s">
        <v>95</v>
      </c>
      <c r="U24" s="6"/>
      <c r="V24" s="19">
        <f t="shared" si="2"/>
        <v>21.689</v>
      </c>
      <c r="W24" s="10">
        <v>24.684999999999999</v>
      </c>
      <c r="X24" s="3">
        <v>3</v>
      </c>
      <c r="Y24" s="4">
        <f>IF(AND(Z$132&gt;4,X24=1),6)+IF(AND(Z$132&gt;4,X24=2),4)+IF(AND(Z$132&gt;4,X24=3),3)+IF(AND(Z$132&gt;4,X24=4),2)+IF(AND(Z$132&gt;4,X24=5),1)+IF(AND(Z$132&gt;4,X24&gt;5),1)+IF(AND(Z$132=4,X24=1),4)+IF(AND(Z$132=4,X24=2),3)+IF(AND(Z$132=4,X24=3),2)+IF(AND(Z$132=4,X24=4),1)+IF(AND(Z$132=3,X24=1),3)+IF(AND(Z$132=3,X24=2),2)+IF(AND(Z$132=3,X24=3),1)+IF(AND(Z$132=2,X24=1),2)+IF(AND(Z$132=2,X24=2),1)+IF(AND(Z$132=1,X24=1),1)</f>
        <v>2</v>
      </c>
      <c r="Z24" s="5">
        <v>4</v>
      </c>
      <c r="AA24" s="5">
        <v>3</v>
      </c>
      <c r="AB24" s="4">
        <f>IF(AND(Z$132&gt;4,Z24=1),12)+IF(AND(Z$132&gt;4,Z24=2),8)+IF(AND(Z$132&gt;4,Z24=3),6)+IF(AND(Z$132&gt;4,Z24=4),5)+IF(AND(Z$132&gt;4,Z24=5),4)+IF(AND(Z$132&gt;4,Z24=6),3)+IF(AND(Z$132&gt;4,Z24=7),2)+IF(AND(Z$132&gt;4,Z24&gt;7),1)+IF(AND(Z$132=4,Z24=1),8)+IF(AND(Z$132=4,Z24=2),6)+IF(AND(Z$132=4,Z24=3),4)+IF(AND(Z$132=4,Z24=4),2)+IF(AND(Z$132=3,Z24=1),6)+IF(AND(Z$132=3,Z24=2),4)+IF(AND(Z$132=3,Z24=3),2)+IF(AND(Z$132=2,Z24=1),4)+IF(AND(Z$132=2,Z24=2),2)+IF(AND(Z$132=1,Z24=1),2)</f>
        <v>2</v>
      </c>
      <c r="AC24" s="4">
        <f>IF(AND(Z$132&gt;4,AA24=1),12)+IF(AND(Z$132&gt;4,AA24=2),8)+IF(AND(Z$132&gt;4,AA24=3),6)+IF(AND(Z$132&gt;4,AA24=4),5)+IF(AND(Z$132&gt;4,AA24=5),4)+IF(AND(Z$132&gt;4,AA24=6),3)+IF(AND(Z$132&gt;4,AA24=7),2)+IF(AND(Z$132&gt;4,AA24&gt;7),1)+IF(AND(Z$132=4,AA24=1),8)+IF(AND(Z$132=4,AA24=2),6)+IF(AND(Z$132=4,AA24=3),4)+IF(AND(Z$132=4,AA24=4),2)+IF(AND(Z$132=3,AA24=1),6)+IF(AND(Z$132=3,AA24=2),4)+IF(AND(Z$132=3,AA24=3),2)+IF(AND(Z$132=2,AA24=1),4)+IF(AND(Z$132=2,AA24=2),2)+IF(AND(Z$132=1,AA24=1),2)</f>
        <v>4</v>
      </c>
      <c r="AD24" s="2" t="s">
        <v>19</v>
      </c>
      <c r="AE24" s="4">
        <f t="shared" si="3"/>
        <v>8</v>
      </c>
      <c r="AF24" s="11">
        <f t="shared" si="4"/>
        <v>8</v>
      </c>
      <c r="AG24" s="2">
        <v>23.945</v>
      </c>
      <c r="AH24" s="2">
        <v>23.747</v>
      </c>
      <c r="AI24" s="2" t="s">
        <v>19</v>
      </c>
      <c r="AJ24" s="2"/>
      <c r="AK24" s="6"/>
      <c r="AL24" s="19">
        <f t="shared" si="5"/>
        <v>21.689</v>
      </c>
    </row>
    <row r="25" spans="1:38">
      <c r="A25" s="13">
        <v>6</v>
      </c>
      <c r="B25" s="1" t="s">
        <v>139</v>
      </c>
      <c r="C25" s="2">
        <v>6053</v>
      </c>
      <c r="D25" s="1">
        <v>178</v>
      </c>
      <c r="E25" s="1" t="s">
        <v>44</v>
      </c>
      <c r="F25" s="21">
        <v>27.335000000000001</v>
      </c>
      <c r="G25" s="10">
        <v>28.346</v>
      </c>
      <c r="H25" s="3">
        <v>4</v>
      </c>
      <c r="I25" s="4">
        <f>IF(AND(J$134&gt;4,H25=1),6)+IF(AND(J$134&gt;4,H25=2),4)+IF(AND(J$134&gt;4,H25=3),3)+IF(AND(J$134&gt;4,H25=4),2)+IF(AND(J$134&gt;4,H25=5),1)+IF(AND(J$134&gt;4,H25&gt;5),1)+IF(AND(J$134=4,H25=1),4)+IF(AND(J$134=4,H25=2),3)+IF(AND(J$134=4,H25=3),2)+IF(AND(J$134=4,H25=4),1)+IF(AND(J$134=3,H25=1),3)+IF(AND(J$134=3,H25=2),2)+IF(AND(J$134=3,H25=3),1)+IF(AND(J$134=2,H25=1),2)+IF(AND(J$134=2,H25=2),1)+IF(AND(J$134=1,H25=1),1)</f>
        <v>1</v>
      </c>
      <c r="J25" s="3">
        <v>3</v>
      </c>
      <c r="K25" s="3">
        <v>4</v>
      </c>
      <c r="L25" s="4">
        <f>IF(AND(J$134&gt;4,J25=1),12)+IF(AND(J$134&gt;4,J25=2),8)+IF(AND(J$134&gt;4,J25=3),6)+IF(AND(J$134&gt;4,J25=4),5)+IF(AND(J$134&gt;4,J25=5),4)+IF(AND(J$134&gt;4,J25=6),3)+IF(AND(J$134&gt;4,J25=7),2)+IF(AND(J$134&gt;4,J25&gt;7),1)+IF(AND(J$134=4,J25=1),8)+IF(AND(J$134=4,J25=2),6)+IF(AND(J$134=4,J25=3),4)+IF(AND(J$134=4,J25=4),2)+IF(AND(J$134=3,J25=1),6)+IF(AND(J$134=3,J25=2),4)+IF(AND(J$134=3,J25=3),2)+IF(AND(J$134=2,J25=1),4)+IF(AND(J$134=2,J25=2),2)+IF(AND(J$134=1,J25=1),2)</f>
        <v>4</v>
      </c>
      <c r="M25" s="4">
        <f>IF(AND(J$134&gt;4,K25=1),12)+IF(AND(J$134&gt;4,K25=2),8)+IF(AND(J$134&gt;4,K25=3),6)+IF(AND(J$134&gt;4,K25=4),5)+IF(AND(J$134&gt;4,K25=5),4)+IF(AND(J$1934&gt;4,K25=6),3)+IF(AND(J$134&gt;4,K25=7),2)+IF(AND(J$134&gt;4,K25&gt;7),1)+IF(AND(J$134=4,K25=1),8)+IF(AND(J$134=4,K25=2),6)+IF(AND(J$134=4,K25=3),4)+IF(AND(J$134=4,K25=4),2)+IF(AND(J$134=3,K25=1),6)+IF(AND(J$134=3,K25=2),4)+IF(AND(J$134=3,K25=3),2)+IF(AND(J$134=2,K25=1),4)+IF(AND(J$134=2,K25=2),2)+IF(AND(J$134=1,K25=1),2)</f>
        <v>2</v>
      </c>
      <c r="N25" s="2" t="s">
        <v>21</v>
      </c>
      <c r="O25" s="4">
        <f t="shared" si="0"/>
        <v>8</v>
      </c>
      <c r="P25" s="11">
        <f t="shared" si="1"/>
        <v>8</v>
      </c>
      <c r="Q25" s="2">
        <v>27.027999999999999</v>
      </c>
      <c r="R25" s="2">
        <v>27.202000000000002</v>
      </c>
      <c r="S25" s="2" t="s">
        <v>21</v>
      </c>
      <c r="T25" s="2"/>
      <c r="U25" s="6">
        <v>1</v>
      </c>
      <c r="V25" s="19">
        <f t="shared" si="2"/>
        <v>27.027999999999999</v>
      </c>
      <c r="W25" s="10"/>
      <c r="X25" s="3"/>
      <c r="Y25" s="4">
        <f>IF(AND(Z$134&gt;4,X25=1),6)+IF(AND(Z$134&gt;4,X25=2),4)+IF(AND(Z$134&gt;4,X25=3),3)+IF(AND(Z$134&gt;4,X25=4),2)+IF(AND(Z$134&gt;4,X25=5),1)+IF(AND(Z$134&gt;4,X25&gt;5),1)+IF(AND(Z$134=4,X25=1),4)+IF(AND(Z$134=4,X25=2),3)+IF(AND(Z$134=4,X25=3),2)+IF(AND(Z$134=4,X25=4),1)+IF(AND(Z$134=3,X25=1),3)+IF(AND(Z$134=3,X25=2),2)+IF(AND(Z$134=3,X25=3),1)+IF(AND(Z$134=2,X25=1),2)+IF(AND(Z$134=2,X25=2),1)+IF(AND(Z$134=1,X25=1),1)</f>
        <v>0</v>
      </c>
      <c r="Z25" s="3"/>
      <c r="AA25" s="3"/>
      <c r="AB25" s="4">
        <f>IF(AND(Z$134&gt;4,Z25=1),12)+IF(AND(Z$134&gt;4,Z25=2),8)+IF(AND(Z$134&gt;4,Z25=3),6)+IF(AND(Z$134&gt;4,Z25=4),5)+IF(AND(Z$134&gt;4,Z25=5),4)+IF(AND(Z$134&gt;4,Z25=6),3)+IF(AND(Z$134&gt;4,Z25=7),2)+IF(AND(Z$134&gt;4,Z25&gt;7),1)+IF(AND(Z$134=4,Z25=1),8)+IF(AND(Z$134=4,Z25=2),6)+IF(AND(Z$134=4,Z25=3),4)+IF(AND(Z$134=4,Z25=4),2)+IF(AND(Z$134=3,Z25=1),6)+IF(AND(Z$134=3,Z25=2),4)+IF(AND(Z$134=3,Z25=3),2)+IF(AND(Z$134=2,Z25=1),4)+IF(AND(Z$134=2,Z25=2),2)+IF(AND(Z$134=1,Z25=1),2)</f>
        <v>0</v>
      </c>
      <c r="AC25" s="4">
        <f>IF(AND(Z$134&gt;4,AA25=1),12)+IF(AND(Z$134&gt;4,AA25=2),8)+IF(AND(Z$134&gt;4,AA25=3),6)+IF(AND(Z$134&gt;4,AA25=4),5)+IF(AND(Z$134&gt;4,AA25=5),4)+IF(AND(Z$1934&gt;4,AA25=6),3)+IF(AND(Z$134&gt;4,AA25=7),2)+IF(AND(Z$134&gt;4,AA25&gt;7),1)+IF(AND(Z$134=4,AA25=1),8)+IF(AND(Z$134=4,AA25=2),6)+IF(AND(Z$134=4,AA25=3),4)+IF(AND(Z$134=4,AA25=4),2)+IF(AND(Z$134=3,AA25=1),6)+IF(AND(Z$134=3,AA25=2),4)+IF(AND(Z$134=3,AA25=3),2)+IF(AND(Z$134=2,AA25=1),4)+IF(AND(Z$134=2,AA25=2),2)+IF(AND(Z$134=1,AA25=1),2)</f>
        <v>0</v>
      </c>
      <c r="AD25" s="2" t="s">
        <v>21</v>
      </c>
      <c r="AE25" s="4">
        <f t="shared" si="3"/>
        <v>0</v>
      </c>
      <c r="AF25" s="11">
        <f t="shared" si="4"/>
        <v>8</v>
      </c>
      <c r="AG25" s="2"/>
      <c r="AH25" s="2"/>
      <c r="AI25" s="2" t="s">
        <v>21</v>
      </c>
      <c r="AJ25" s="2"/>
      <c r="AK25" s="6"/>
      <c r="AL25" s="19">
        <f t="shared" si="5"/>
        <v>27.027999999999999</v>
      </c>
    </row>
    <row r="26" spans="1:38">
      <c r="A26" s="13">
        <v>5</v>
      </c>
      <c r="B26" s="1" t="s">
        <v>138</v>
      </c>
      <c r="C26" s="9">
        <v>5957</v>
      </c>
      <c r="D26" s="1">
        <v>222</v>
      </c>
      <c r="E26" s="1" t="s">
        <v>23</v>
      </c>
      <c r="F26" s="61">
        <v>25.073</v>
      </c>
      <c r="G26" s="10">
        <v>25.204999999999998</v>
      </c>
      <c r="H26" s="3">
        <v>1</v>
      </c>
      <c r="I26" s="4">
        <f>IF(AND(J$133&gt;4,H26=1),6)+IF(AND(J$133&gt;4,H26=2),4)+IF(AND(J$133&gt;4,H26=3),3)+IF(AND(J$133&gt;4,H26=4),2)+IF(AND(J$133&gt;4,H26=5),1)+IF(AND(J$133&gt;4,H26&gt;5),1)+IF(AND(J$133=4,H26=1),4)+IF(AND(J$133=4,H26=2),3)+IF(AND(J$133=4,H26=3),2)+IF(AND(J$133=4,H26=4),1)+IF(AND(J$133=3,H26=1),3)+IF(AND(J$133=3,H26=2),2)+IF(AND(J$133=3,H26=3),1)+IF(AND(J$133=2,H26=1),2)+IF(AND(J$133=2,H26=2),1)+IF(AND(J$133=1,H26=1),1)</f>
        <v>4</v>
      </c>
      <c r="J26" s="5">
        <v>4</v>
      </c>
      <c r="K26" s="5"/>
      <c r="L26" s="4">
        <f>IF(AND(J$133&gt;4,J26=1),12)+IF(AND(J$133&gt;4,J26=2),8)+IF(AND(J$133&gt;4,J26=3),6)+IF(AND(J$133&gt;4,J26=4),5)+IF(AND(J$133&gt;4,J26=5),4)+IF(AND(J$133&gt;4,J26=6),3)+IF(AND(J$133&gt;4,J26=7),2)+IF(AND(J$133&gt;4,J26&gt;7),1)+IF(AND(J$133=4,J26=1),8)+IF(AND(J$133=4,J26=2),6)+IF(AND(J$133=4,J26=3),4)+IF(AND(J$133=4,J26=4),2)+IF(AND(J$133=3,J26=1),6)+IF(AND(J$133=3,J26=2),4)+IF(AND(J$133=3,J26=3),2)+IF(AND(J$133=2,J26=1),4)+IF(AND(J$133=2,J26=2),2)+IF(AND(J$133=1,J26=1),2)</f>
        <v>2</v>
      </c>
      <c r="M26" s="4">
        <f>IF(AND(J$133&gt;4,K26=1),12)+IF(AND(J$133&gt;4,K26=2),8)+IF(AND(J$133&gt;4,K26=3),6)+IF(AND(J$133&gt;4,K26=4),5)+IF(AND(J$133&gt;4,K26=5),4)+IF(AND(J$133&gt;4,K26=6),3)+IF(AND(J$133&gt;4,K26=7),2)+IF(AND(J$133&gt;4,K26&gt;7),1)+IF(AND(J$133=4,K26=1),8)+IF(AND(J$133=4,K26=2),6)+IF(AND(J$133=4,K26=3),4)+IF(AND(J$133=4,K26=4),2)+IF(AND(J$133=3,K26=1),6)+IF(AND(J$133=3,K26=2),4)+IF(AND(J$133=3,K26=3),2)+IF(AND(J$133=2,K26=1),4)+IF(AND(J$133=2,K26=2),2)+IF(AND(J$133=1,K26=1),2)</f>
        <v>0</v>
      </c>
      <c r="N26" s="2" t="s">
        <v>20</v>
      </c>
      <c r="O26" s="4">
        <f t="shared" si="0"/>
        <v>6</v>
      </c>
      <c r="P26" s="11">
        <f t="shared" si="1"/>
        <v>6</v>
      </c>
      <c r="Q26" s="10">
        <v>25.271999999999998</v>
      </c>
      <c r="R26" s="2"/>
      <c r="S26" s="2" t="s">
        <v>20</v>
      </c>
      <c r="T26" s="2"/>
      <c r="U26" s="6"/>
      <c r="V26" s="19"/>
      <c r="W26" s="10"/>
      <c r="X26" s="3"/>
      <c r="Y26" s="4">
        <f>IF(AND(Z$133&gt;4,X26=1),6)+IF(AND(Z$133&gt;4,X26=2),4)+IF(AND(Z$133&gt;4,X26=3),3)+IF(AND(Z$133&gt;4,X26=4),2)+IF(AND(Z$133&gt;4,X26=5),1)+IF(AND(Z$133&gt;4,X26&gt;5),1)+IF(AND(Z$133=4,X26=1),4)+IF(AND(Z$133=4,X26=2),3)+IF(AND(Z$133=4,X26=3),2)+IF(AND(Z$133=4,X26=4),1)+IF(AND(Z$133=3,X26=1),3)+IF(AND(Z$133=3,X26=2),2)+IF(AND(Z$133=3,X26=3),1)+IF(AND(Z$133=2,X26=1),2)+IF(AND(Z$133=2,X26=2),1)+IF(AND(Z$133=1,X26=1),1)</f>
        <v>0</v>
      </c>
      <c r="Z26" s="5"/>
      <c r="AA26" s="5"/>
      <c r="AB26" s="4">
        <f>IF(AND(Z$133&gt;4,Z26=1),12)+IF(AND(Z$133&gt;4,Z26=2),8)+IF(AND(Z$133&gt;4,Z26=3),6)+IF(AND(Z$133&gt;4,Z26=4),5)+IF(AND(Z$133&gt;4,Z26=5),4)+IF(AND(Z$133&gt;4,Z26=6),3)+IF(AND(Z$133&gt;4,Z26=7),2)+IF(AND(Z$133&gt;4,Z26&gt;7),1)+IF(AND(Z$133=4,Z26=1),8)+IF(AND(Z$133=4,Z26=2),6)+IF(AND(Z$133=4,Z26=3),4)+IF(AND(Z$133=4,Z26=4),2)+IF(AND(Z$133=3,Z26=1),6)+IF(AND(Z$133=3,Z26=2),4)+IF(AND(Z$133=3,Z26=3),2)+IF(AND(Z$133=2,Z26=1),4)+IF(AND(Z$133=2,Z26=2),2)+IF(AND(Z$133=1,Z26=1),2)</f>
        <v>0</v>
      </c>
      <c r="AC26" s="4">
        <f>IF(AND(Z$133&gt;4,AA26=1),12)+IF(AND(Z$133&gt;4,AA26=2),8)+IF(AND(Z$133&gt;4,AA26=3),6)+IF(AND(Z$133&gt;4,AA26=4),5)+IF(AND(Z$133&gt;4,AA26=5),4)+IF(AND(Z$133&gt;4,AA26=6),3)+IF(AND(Z$133&gt;4,AA26=7),2)+IF(AND(Z$133&gt;4,AA26&gt;7),1)+IF(AND(Z$133=4,AA26=1),8)+IF(AND(Z$133=4,AA26=2),6)+IF(AND(Z$133=4,AA26=3),4)+IF(AND(Z$133=4,AA26=4),2)+IF(AND(Z$133=3,AA26=1),6)+IF(AND(Z$133=3,AA26=2),4)+IF(AND(Z$133=3,AA26=3),2)+IF(AND(Z$133=2,AA26=1),4)+IF(AND(Z$133=2,AA26=2),2)+IF(AND(Z$133=1,AA26=1),2)</f>
        <v>0</v>
      </c>
      <c r="AD26" s="2" t="s">
        <v>20</v>
      </c>
      <c r="AE26" s="4">
        <f t="shared" si="3"/>
        <v>0</v>
      </c>
      <c r="AF26" s="11">
        <f t="shared" si="4"/>
        <v>6</v>
      </c>
      <c r="AG26" s="10"/>
      <c r="AH26" s="2"/>
      <c r="AI26" s="2" t="s">
        <v>20</v>
      </c>
      <c r="AJ26" s="2"/>
      <c r="AK26" s="6"/>
      <c r="AL26" s="19"/>
    </row>
    <row r="27" spans="1:38">
      <c r="A27" s="13">
        <v>6</v>
      </c>
      <c r="B27" s="1" t="s">
        <v>117</v>
      </c>
      <c r="C27" s="2">
        <v>36087</v>
      </c>
      <c r="D27" s="1">
        <v>50</v>
      </c>
      <c r="E27" s="1" t="s">
        <v>39</v>
      </c>
      <c r="F27" s="61">
        <v>21.835999999999999</v>
      </c>
      <c r="G27" s="2"/>
      <c r="H27" s="3"/>
      <c r="I27" s="4">
        <f>IF(AND(J$132&gt;4,H27=1),6)+IF(AND(J$132&gt;4,H27=2),4)+IF(AND(J$132&gt;4,H27=3),3)+IF(AND(J$132&gt;4,H27=4),2)+IF(AND(J$132&gt;4,H27=5),1)+IF(AND(J$132&gt;4,H27&gt;5),1)+IF(AND(J$132=4,H27=1),4)+IF(AND(J$132=4,H27=2),3)+IF(AND(J$132=4,H27=3),2)+IF(AND(J$132=4,H27=4),1)+IF(AND(J$132=3,H27=1),3)+IF(AND(J$132=3,H27=2),2)+IF(AND(J$132=3,H27=3),1)+IF(AND(J$132=2,H27=1),2)+IF(AND(J$132=2,H27=2),1)+IF(AND(J$132=1,H27=1),1)</f>
        <v>0</v>
      </c>
      <c r="J27" s="5">
        <v>4</v>
      </c>
      <c r="K27" s="5"/>
      <c r="L27" s="4">
        <f>IF(AND(J$132&gt;4,J27=1),12)+IF(AND(J$132&gt;4,J27=2),8)+IF(AND(J$132&gt;4,J27=3),6)+IF(AND(J$132&gt;4,J27=4),5)+IF(AND(J$132&gt;4,J27=5),4)+IF(AND(J$132&gt;4,J27=6),3)+IF(AND(J$132&gt;4,J27=7),2)+IF(AND(J$132&gt;4,J27&gt;7),1)+IF(AND(J$132=4,J27=1),8)+IF(AND(J$132=4,J27=2),6)+IF(AND(J$132=4,J27=3),4)+IF(AND(J$132=4,J27=4),2)+IF(AND(J$132=3,J27=1),6)+IF(AND(J$132=3,J27=2),4)+IF(AND(J$132=3,J27=3),2)+IF(AND(J$132=2,J27=1),4)+IF(AND(J$132=2,J27=2),2)+IF(AND(J$132=1,J27=1),2)</f>
        <v>5</v>
      </c>
      <c r="M27" s="4">
        <f>IF(AND(J$132&gt;4,K27=1),12)+IF(AND(J$132&gt;4,K27=2),8)+IF(AND(J$132&gt;4,K27=3),6)+IF(AND(J$132&gt;4,K27=4),5)+IF(AND(J$132&gt;4,K27=5),4)+IF(AND(J$132&gt;4,K27=6),3)+IF(AND(J$132&gt;4,K27=7),2)+IF(AND(J$132&gt;4,K27&gt;7),1)+IF(AND(J$132=4,K27=1),8)+IF(AND(J$132=4,K27=2),6)+IF(AND(J$132=4,K27=3),4)+IF(AND(J$132=4,K27=4),2)+IF(AND(J$132=3,K27=1),6)+IF(AND(J$132=3,K27=2),4)+IF(AND(J$132=3,K27=3),2)+IF(AND(J$132=2,K27=1),4)+IF(AND(J$132=2,K27=2),2)+IF(AND(J$132=1,K27=1),2)</f>
        <v>0</v>
      </c>
      <c r="N27" s="2" t="s">
        <v>19</v>
      </c>
      <c r="O27" s="4">
        <f t="shared" si="0"/>
        <v>5</v>
      </c>
      <c r="P27" s="11">
        <f t="shared" si="1"/>
        <v>5</v>
      </c>
      <c r="Q27" s="2">
        <v>22.102</v>
      </c>
      <c r="R27" s="2"/>
      <c r="S27" s="2" t="s">
        <v>19</v>
      </c>
      <c r="T27" s="6"/>
      <c r="U27" s="6"/>
      <c r="V27" s="19">
        <f>MIN(F27,G27,Q27,R27)</f>
        <v>21.835999999999999</v>
      </c>
      <c r="W27" s="2"/>
      <c r="X27" s="3"/>
      <c r="Y27" s="4">
        <f>IF(AND(Z$132&gt;4,X27=1),6)+IF(AND(Z$132&gt;4,X27=2),4)+IF(AND(Z$132&gt;4,X27=3),3)+IF(AND(Z$132&gt;4,X27=4),2)+IF(AND(Z$132&gt;4,X27=5),1)+IF(AND(Z$132&gt;4,X27&gt;5),1)+IF(AND(Z$132=4,X27=1),4)+IF(AND(Z$132=4,X27=2),3)+IF(AND(Z$132=4,X27=3),2)+IF(AND(Z$132=4,X27=4),1)+IF(AND(Z$132=3,X27=1),3)+IF(AND(Z$132=3,X27=2),2)+IF(AND(Z$132=3,X27=3),1)+IF(AND(Z$132=2,X27=1),2)+IF(AND(Z$132=2,X27=2),1)+IF(AND(Z$132=1,X27=1),1)</f>
        <v>0</v>
      </c>
      <c r="Z27" s="5"/>
      <c r="AA27" s="5"/>
      <c r="AB27" s="4">
        <f>IF(AND(Z$132&gt;4,Z27=1),12)+IF(AND(Z$132&gt;4,Z27=2),8)+IF(AND(Z$132&gt;4,Z27=3),6)+IF(AND(Z$132&gt;4,Z27=4),5)+IF(AND(Z$132&gt;4,Z27=5),4)+IF(AND(Z$132&gt;4,Z27=6),3)+IF(AND(Z$132&gt;4,Z27=7),2)+IF(AND(Z$132&gt;4,Z27&gt;7),1)+IF(AND(Z$132=4,Z27=1),8)+IF(AND(Z$132=4,Z27=2),6)+IF(AND(Z$132=4,Z27=3),4)+IF(AND(Z$132=4,Z27=4),2)+IF(AND(Z$132=3,Z27=1),6)+IF(AND(Z$132=3,Z27=2),4)+IF(AND(Z$132=3,Z27=3),2)+IF(AND(Z$132=2,Z27=1),4)+IF(AND(Z$132=2,Z27=2),2)+IF(AND(Z$132=1,Z27=1),2)</f>
        <v>0</v>
      </c>
      <c r="AC27" s="4">
        <f>IF(AND(Z$132&gt;4,AA27=1),12)+IF(AND(Z$132&gt;4,AA27=2),8)+IF(AND(Z$132&gt;4,AA27=3),6)+IF(AND(Z$132&gt;4,AA27=4),5)+IF(AND(Z$132&gt;4,AA27=5),4)+IF(AND(Z$132&gt;4,AA27=6),3)+IF(AND(Z$132&gt;4,AA27=7),2)+IF(AND(Z$132&gt;4,AA27&gt;7),1)+IF(AND(Z$132=4,AA27=1),8)+IF(AND(Z$132=4,AA27=2),6)+IF(AND(Z$132=4,AA27=3),4)+IF(AND(Z$132=4,AA27=4),2)+IF(AND(Z$132=3,AA27=1),6)+IF(AND(Z$132=3,AA27=2),4)+IF(AND(Z$132=3,AA27=3),2)+IF(AND(Z$132=2,AA27=1),4)+IF(AND(Z$132=2,AA27=2),2)+IF(AND(Z$132=1,AA27=1),2)</f>
        <v>0</v>
      </c>
      <c r="AD27" s="2" t="s">
        <v>19</v>
      </c>
      <c r="AE27" s="4">
        <f t="shared" si="3"/>
        <v>0</v>
      </c>
      <c r="AF27" s="11">
        <f t="shared" si="4"/>
        <v>5</v>
      </c>
      <c r="AG27" s="2"/>
      <c r="AH27" s="2"/>
      <c r="AI27" s="2" t="s">
        <v>19</v>
      </c>
      <c r="AJ27" s="2"/>
      <c r="AK27" s="6"/>
      <c r="AL27" s="19">
        <f>MIN(V27,W27,AG27,AH27)</f>
        <v>21.835999999999999</v>
      </c>
    </row>
    <row r="28" spans="1:38">
      <c r="A28" s="13">
        <v>7</v>
      </c>
      <c r="B28" s="1" t="s">
        <v>120</v>
      </c>
      <c r="C28" s="2">
        <v>36145</v>
      </c>
      <c r="D28" s="1">
        <v>76</v>
      </c>
      <c r="E28" s="1" t="s">
        <v>133</v>
      </c>
      <c r="F28" s="61">
        <v>22.038</v>
      </c>
      <c r="G28" s="2">
        <v>22.300999999999998</v>
      </c>
      <c r="H28" s="3">
        <v>2</v>
      </c>
      <c r="I28" s="4">
        <f>IF(AND(J$132&gt;4,H28=1),6)+IF(AND(J$132&gt;4,H28=2),4)+IF(AND(J$132&gt;4,H28=3),3)+IF(AND(J$132&gt;4,H28=4),2)+IF(AND(J$132&gt;4,H28=5),1)+IF(AND(J$132&gt;4,H28&gt;5),1)+IF(AND(J$132=4,H28=1),4)+IF(AND(J$132=4,H28=2),3)+IF(AND(J$132=4,H28=3),2)+IF(AND(J$132=4,H28=4),1)+IF(AND(J$132=3,H28=1),3)+IF(AND(J$132=3,H28=2),2)+IF(AND(J$132=3,H28=3),1)+IF(AND(J$132=2,H28=1),2)+IF(AND(J$132=2,H28=2),1)+IF(AND(J$132=1,H28=1),1)</f>
        <v>4</v>
      </c>
      <c r="J28" s="5"/>
      <c r="K28" s="5"/>
      <c r="L28" s="4">
        <f>IF(AND(J$132&gt;4,J28=1),12)+IF(AND(J$132&gt;4,J28=2),8)+IF(AND(J$132&gt;4,J28=3),6)+IF(AND(J$132&gt;4,J28=4),5)+IF(AND(J$132&gt;4,J28=5),4)+IF(AND(J$132&gt;4,J28=6),3)+IF(AND(J$132&gt;4,J28=7),2)+IF(AND(J$132&gt;4,J28&gt;7),1)+IF(AND(J$132=4,J28=1),8)+IF(AND(J$132=4,J28=2),6)+IF(AND(J$132=4,J28=3),4)+IF(AND(J$132=4,J28=4),2)+IF(AND(J$132=3,J28=1),6)+IF(AND(J$132=3,J28=2),4)+IF(AND(J$132=3,J28=3),2)+IF(AND(J$132=2,J28=1),4)+IF(AND(J$132=2,J28=2),2)+IF(AND(J$132=1,J28=1),2)</f>
        <v>0</v>
      </c>
      <c r="M28" s="4">
        <f>IF(AND(J$132&gt;4,K28=1),12)+IF(AND(J$132&gt;4,K28=2),8)+IF(AND(J$132&gt;4,K28=3),6)+IF(AND(J$132&gt;4,K28=4),5)+IF(AND(J$132&gt;4,K28=5),4)+IF(AND(J$132&gt;4,K28=6),3)+IF(AND(J$132&gt;4,K28=7),2)+IF(AND(J$132&gt;4,K28&gt;7),1)+IF(AND(J$132=4,K28=1),8)+IF(AND(J$132=4,K28=2),6)+IF(AND(J$132=4,K28=3),4)+IF(AND(J$132=4,K28=4),2)+IF(AND(J$132=3,K28=1),6)+IF(AND(J$132=3,K28=2),4)+IF(AND(J$132=3,K28=3),2)+IF(AND(J$132=2,K28=1),4)+IF(AND(J$132=2,K28=2),2)+IF(AND(J$132=1,K28=1),2)</f>
        <v>0</v>
      </c>
      <c r="N28" s="2" t="s">
        <v>19</v>
      </c>
      <c r="O28" s="4">
        <f t="shared" si="0"/>
        <v>4</v>
      </c>
      <c r="P28" s="11">
        <f t="shared" si="1"/>
        <v>4</v>
      </c>
      <c r="Q28" s="10">
        <v>20.71</v>
      </c>
      <c r="R28" s="2"/>
      <c r="S28" s="2" t="s">
        <v>19</v>
      </c>
      <c r="T28" s="8" t="s">
        <v>152</v>
      </c>
      <c r="U28" s="6"/>
      <c r="V28" s="19">
        <f>MIN(F28,G28,Q28,R28)</f>
        <v>20.71</v>
      </c>
      <c r="W28" s="2"/>
      <c r="X28" s="3"/>
      <c r="Y28" s="4">
        <f>IF(AND(Z$132&gt;4,X28=1),6)+IF(AND(Z$132&gt;4,X28=2),4)+IF(AND(Z$132&gt;4,X28=3),3)+IF(AND(Z$132&gt;4,X28=4),2)+IF(AND(Z$132&gt;4,X28=5),1)+IF(AND(Z$132&gt;4,X28&gt;5),1)+IF(AND(Z$132=4,X28=1),4)+IF(AND(Z$132=4,X28=2),3)+IF(AND(Z$132=4,X28=3),2)+IF(AND(Z$132=4,X28=4),1)+IF(AND(Z$132=3,X28=1),3)+IF(AND(Z$132=3,X28=2),2)+IF(AND(Z$132=3,X28=3),1)+IF(AND(Z$132=2,X28=1),2)+IF(AND(Z$132=2,X28=2),1)+IF(AND(Z$132=1,X28=1),1)</f>
        <v>0</v>
      </c>
      <c r="Z28" s="5"/>
      <c r="AA28" s="5"/>
      <c r="AB28" s="4">
        <f>IF(AND(Z$132&gt;4,Z28=1),12)+IF(AND(Z$132&gt;4,Z28=2),8)+IF(AND(Z$132&gt;4,Z28=3),6)+IF(AND(Z$132&gt;4,Z28=4),5)+IF(AND(Z$132&gt;4,Z28=5),4)+IF(AND(Z$132&gt;4,Z28=6),3)+IF(AND(Z$132&gt;4,Z28=7),2)+IF(AND(Z$132&gt;4,Z28&gt;7),1)+IF(AND(Z$132=4,Z28=1),8)+IF(AND(Z$132=4,Z28=2),6)+IF(AND(Z$132=4,Z28=3),4)+IF(AND(Z$132=4,Z28=4),2)+IF(AND(Z$132=3,Z28=1),6)+IF(AND(Z$132=3,Z28=2),4)+IF(AND(Z$132=3,Z28=3),2)+IF(AND(Z$132=2,Z28=1),4)+IF(AND(Z$132=2,Z28=2),2)+IF(AND(Z$132=1,Z28=1),2)</f>
        <v>0</v>
      </c>
      <c r="AC28" s="4">
        <f>IF(AND(Z$132&gt;4,AA28=1),12)+IF(AND(Z$132&gt;4,AA28=2),8)+IF(AND(Z$132&gt;4,AA28=3),6)+IF(AND(Z$132&gt;4,AA28=4),5)+IF(AND(Z$132&gt;4,AA28=5),4)+IF(AND(Z$132&gt;4,AA28=6),3)+IF(AND(Z$132&gt;4,AA28=7),2)+IF(AND(Z$132&gt;4,AA28&gt;7),1)+IF(AND(Z$132=4,AA28=1),8)+IF(AND(Z$132=4,AA28=2),6)+IF(AND(Z$132=4,AA28=3),4)+IF(AND(Z$132=4,AA28=4),2)+IF(AND(Z$132=3,AA28=1),6)+IF(AND(Z$132=3,AA28=2),4)+IF(AND(Z$132=3,AA28=3),2)+IF(AND(Z$132=2,AA28=1),4)+IF(AND(Z$132=2,AA28=2),2)+IF(AND(Z$132=1,AA28=1),2)</f>
        <v>0</v>
      </c>
      <c r="AD28" s="2" t="s">
        <v>19</v>
      </c>
      <c r="AE28" s="4">
        <f t="shared" si="3"/>
        <v>0</v>
      </c>
      <c r="AF28" s="11">
        <f t="shared" si="4"/>
        <v>4</v>
      </c>
      <c r="AG28" s="10"/>
      <c r="AH28" s="2"/>
      <c r="AI28" s="2" t="s">
        <v>19</v>
      </c>
      <c r="AJ28" s="62" t="s">
        <v>154</v>
      </c>
      <c r="AK28" s="6"/>
      <c r="AL28" s="19">
        <f>MIN(V28,W28,AG28,AH28)</f>
        <v>20.71</v>
      </c>
    </row>
    <row r="29" spans="1:38">
      <c r="D29" s="37"/>
    </row>
    <row r="30" spans="1:38">
      <c r="D30" s="37"/>
    </row>
    <row r="31" spans="1:38">
      <c r="D31" s="37"/>
    </row>
    <row r="32" spans="1:38">
      <c r="D32" s="37"/>
    </row>
    <row r="39" spans="2:5">
      <c r="B39" s="38"/>
      <c r="C39" s="38"/>
    </row>
    <row r="40" spans="2:5">
      <c r="E40" s="38"/>
    </row>
    <row r="44" spans="2:5">
      <c r="D44" s="37"/>
    </row>
    <row r="45" spans="2:5">
      <c r="D45" s="37"/>
    </row>
    <row r="49" spans="2:5">
      <c r="D49" s="37"/>
    </row>
    <row r="52" spans="2:5">
      <c r="D52" s="37"/>
    </row>
    <row r="53" spans="2:5">
      <c r="D53" s="37"/>
    </row>
    <row r="54" spans="2:5">
      <c r="D54" s="37"/>
      <c r="E54" s="39"/>
    </row>
    <row r="57" spans="2:5">
      <c r="D57" s="37"/>
    </row>
    <row r="59" spans="2:5">
      <c r="D59" s="37"/>
      <c r="E59" s="39"/>
    </row>
    <row r="61" spans="2:5">
      <c r="D61" s="37"/>
    </row>
    <row r="62" spans="2:5">
      <c r="D62" s="37"/>
    </row>
    <row r="64" spans="2:5">
      <c r="B64" s="40"/>
      <c r="C64" s="40"/>
    </row>
    <row r="67" spans="2:5">
      <c r="D67" s="37"/>
    </row>
    <row r="69" spans="2:5">
      <c r="D69" s="37"/>
    </row>
    <row r="73" spans="2:5">
      <c r="B73" s="40"/>
      <c r="C73" s="40"/>
    </row>
    <row r="75" spans="2:5">
      <c r="D75" s="37"/>
      <c r="E75" s="39"/>
    </row>
    <row r="80" spans="2:5">
      <c r="B80" s="40"/>
      <c r="C80" s="40"/>
    </row>
    <row r="82" spans="4:4">
      <c r="D82" s="37"/>
    </row>
    <row r="85" spans="4:4">
      <c r="D85" s="37"/>
    </row>
    <row r="89" spans="4:4">
      <c r="D89" s="37"/>
    </row>
    <row r="94" spans="4:4">
      <c r="D94" s="37"/>
    </row>
    <row r="96" spans="4:4">
      <c r="D96" s="37"/>
    </row>
    <row r="97" spans="4:5">
      <c r="D97" s="37"/>
    </row>
    <row r="100" spans="4:5">
      <c r="D100" s="37"/>
      <c r="E100" s="39"/>
    </row>
    <row r="101" spans="4:5">
      <c r="D101" s="37"/>
      <c r="E101" s="39"/>
    </row>
    <row r="102" spans="4:5">
      <c r="D102" s="37"/>
    </row>
    <row r="105" spans="4:5">
      <c r="D105" s="37"/>
    </row>
    <row r="108" spans="4:5">
      <c r="D108" s="37"/>
    </row>
    <row r="130" spans="7:27">
      <c r="G130" s="42"/>
      <c r="H130" s="43"/>
      <c r="I130" s="42"/>
      <c r="J130" s="42"/>
      <c r="K130" s="42"/>
      <c r="W130" s="42"/>
      <c r="X130" s="43"/>
      <c r="Y130" s="42"/>
      <c r="Z130" s="42"/>
      <c r="AA130" s="42"/>
    </row>
    <row r="131" spans="7:27">
      <c r="G131" s="42"/>
      <c r="H131" s="43"/>
      <c r="I131" s="41" t="s">
        <v>36</v>
      </c>
      <c r="J131" s="41" t="s">
        <v>37</v>
      </c>
      <c r="K131" s="42"/>
      <c r="W131" s="42"/>
      <c r="X131" s="43"/>
      <c r="Y131" s="41" t="s">
        <v>36</v>
      </c>
      <c r="Z131" s="41" t="s">
        <v>37</v>
      </c>
      <c r="AA131" s="42"/>
    </row>
    <row r="132" spans="7:27">
      <c r="G132" s="42"/>
      <c r="H132" s="43" t="s">
        <v>19</v>
      </c>
      <c r="I132" s="42">
        <v>6</v>
      </c>
      <c r="J132" s="42">
        <v>6</v>
      </c>
      <c r="K132" s="42"/>
      <c r="W132" s="42"/>
      <c r="X132" s="43" t="s">
        <v>19</v>
      </c>
      <c r="Y132" s="42">
        <v>4</v>
      </c>
      <c r="Z132" s="42">
        <v>4</v>
      </c>
      <c r="AA132" s="42"/>
    </row>
    <row r="133" spans="7:27">
      <c r="G133" s="42"/>
      <c r="H133" s="43" t="s">
        <v>20</v>
      </c>
      <c r="I133" s="42">
        <v>4</v>
      </c>
      <c r="J133" s="42">
        <v>4</v>
      </c>
      <c r="K133" s="42"/>
      <c r="W133" s="42"/>
      <c r="X133" s="43" t="s">
        <v>20</v>
      </c>
      <c r="Y133" s="42">
        <v>4</v>
      </c>
      <c r="Z133" s="42">
        <v>4</v>
      </c>
      <c r="AA133" s="42"/>
    </row>
    <row r="134" spans="7:27">
      <c r="G134" s="42"/>
      <c r="H134" s="43" t="s">
        <v>21</v>
      </c>
      <c r="I134" s="42">
        <v>4</v>
      </c>
      <c r="J134" s="42">
        <v>4</v>
      </c>
      <c r="K134" s="42"/>
      <c r="W134" s="42"/>
      <c r="X134" s="43" t="s">
        <v>21</v>
      </c>
      <c r="Y134" s="42">
        <v>4</v>
      </c>
      <c r="Z134" s="42">
        <v>4</v>
      </c>
      <c r="AA134" s="42"/>
    </row>
    <row r="135" spans="7:27">
      <c r="G135" s="44"/>
      <c r="H135" s="43" t="s">
        <v>26</v>
      </c>
      <c r="I135" s="42">
        <v>2</v>
      </c>
      <c r="J135" s="42">
        <v>2</v>
      </c>
      <c r="K135" s="42"/>
      <c r="W135" s="44"/>
      <c r="X135" s="43" t="s">
        <v>26</v>
      </c>
      <c r="Y135" s="42">
        <v>1</v>
      </c>
      <c r="Z135" s="42">
        <v>1</v>
      </c>
      <c r="AA135" s="42"/>
    </row>
    <row r="136" spans="7:27">
      <c r="G136" s="44"/>
      <c r="H136" s="43" t="s">
        <v>31</v>
      </c>
      <c r="I136" s="42">
        <v>1</v>
      </c>
      <c r="J136" s="42">
        <v>1</v>
      </c>
      <c r="K136" s="42"/>
      <c r="W136" s="44"/>
      <c r="X136" s="43" t="s">
        <v>31</v>
      </c>
      <c r="Y136" s="42">
        <v>4</v>
      </c>
      <c r="Z136" s="42">
        <v>4</v>
      </c>
      <c r="AA136" s="42"/>
    </row>
    <row r="137" spans="7:27">
      <c r="G137" s="42"/>
      <c r="H137" s="43" t="s">
        <v>29</v>
      </c>
      <c r="I137" s="42">
        <v>3</v>
      </c>
      <c r="J137" s="42">
        <v>3</v>
      </c>
      <c r="K137" s="42"/>
      <c r="W137" s="42"/>
      <c r="X137" s="43" t="s">
        <v>29</v>
      </c>
      <c r="Y137" s="42">
        <v>4</v>
      </c>
      <c r="Z137" s="42">
        <v>4</v>
      </c>
      <c r="AA137" s="42"/>
    </row>
    <row r="138" spans="7:27">
      <c r="G138" s="42"/>
      <c r="H138" s="43" t="s">
        <v>42</v>
      </c>
      <c r="I138" s="42">
        <v>8</v>
      </c>
      <c r="J138" s="42">
        <v>8</v>
      </c>
      <c r="K138" s="42"/>
      <c r="W138" s="42"/>
      <c r="X138" s="43" t="s">
        <v>42</v>
      </c>
      <c r="Y138" s="42">
        <v>1</v>
      </c>
      <c r="Z138" s="42">
        <v>1</v>
      </c>
      <c r="AA138" s="42"/>
    </row>
    <row r="139" spans="7:27">
      <c r="G139" s="42"/>
      <c r="H139" s="43" t="s">
        <v>17</v>
      </c>
      <c r="I139" s="42">
        <f>SUM(I132:I138)</f>
        <v>28</v>
      </c>
      <c r="J139" s="42">
        <f>SUM(J132:J138)</f>
        <v>28</v>
      </c>
      <c r="K139" s="42"/>
      <c r="W139" s="42"/>
      <c r="X139" s="43" t="s">
        <v>17</v>
      </c>
      <c r="Y139" s="42">
        <f>SUM(Y132:Y138)</f>
        <v>22</v>
      </c>
      <c r="Z139" s="42">
        <f>SUM(Z132:Z138)</f>
        <v>22</v>
      </c>
      <c r="AA139" s="42"/>
    </row>
    <row r="140" spans="7:27">
      <c r="H140" s="27" t="s">
        <v>70</v>
      </c>
      <c r="X140" s="27" t="s">
        <v>70</v>
      </c>
    </row>
  </sheetData>
  <sortState xmlns:xlrd2="http://schemas.microsoft.com/office/spreadsheetml/2017/richdata2" ref="A11:AL28">
    <sortCondition descending="1" ref="AF11:AF28"/>
  </sortState>
  <mergeCells count="14">
    <mergeCell ref="X1:AL6"/>
    <mergeCell ref="W7:W8"/>
    <mergeCell ref="AB7:AC7"/>
    <mergeCell ref="AJ7:AJ8"/>
    <mergeCell ref="AK7:AK8"/>
    <mergeCell ref="H1:V6"/>
    <mergeCell ref="A7:A8"/>
    <mergeCell ref="B7:B8"/>
    <mergeCell ref="C7:C8"/>
    <mergeCell ref="G7:G8"/>
    <mergeCell ref="L7:M7"/>
    <mergeCell ref="T7:T8"/>
    <mergeCell ref="U7:U8"/>
    <mergeCell ref="E1:E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37"/>
  <sheetViews>
    <sheetView tabSelected="1" zoomScale="115" zoomScaleNormal="115" workbookViewId="0">
      <pane xSplit="1" ySplit="9" topLeftCell="B10" activePane="bottomRight" state="frozen"/>
      <selection pane="topRight" activeCell="E1" sqref="E1"/>
      <selection pane="bottomLeft" activeCell="A10" sqref="A10"/>
      <selection pane="bottomRight" activeCell="F7" sqref="F7:U8"/>
    </sheetView>
  </sheetViews>
  <sheetFormatPr baseColWidth="10" defaultColWidth="8.83203125" defaultRowHeight="15"/>
  <cols>
    <col min="1" max="1" width="4.5" style="27" customWidth="1"/>
    <col min="2" max="2" width="23.5" style="36" customWidth="1"/>
    <col min="3" max="3" width="9.1640625" style="36" customWidth="1"/>
    <col min="4" max="4" width="5.6640625" style="36" customWidth="1"/>
    <col min="5" max="5" width="15.1640625" style="36" bestFit="1" customWidth="1"/>
    <col min="6" max="6" width="10.6640625" style="27" hidden="1" customWidth="1"/>
    <col min="7" max="7" width="6.33203125" style="27" hidden="1" customWidth="1"/>
    <col min="8" max="8" width="7.33203125" style="27" hidden="1" customWidth="1"/>
    <col min="9" max="9" width="8.1640625" style="27" hidden="1" customWidth="1"/>
    <col min="10" max="11" width="6.5" style="27" hidden="1" customWidth="1"/>
    <col min="12" max="12" width="8" style="27" hidden="1" customWidth="1"/>
    <col min="13" max="13" width="8.33203125" style="27" hidden="1" customWidth="1"/>
    <col min="14" max="14" width="8" style="27" hidden="1" customWidth="1"/>
    <col min="15" max="15" width="6" style="27" hidden="1" customWidth="1"/>
    <col min="16" max="16" width="8.6640625" style="27" hidden="1" customWidth="1"/>
    <col min="17" max="18" width="6.33203125" style="27" hidden="1" customWidth="1"/>
    <col min="19" max="19" width="5.83203125" style="27" hidden="1" customWidth="1"/>
    <col min="20" max="20" width="11.83203125" style="27" hidden="1" customWidth="1"/>
    <col min="21" max="21" width="6.6640625" style="27" hidden="1" customWidth="1"/>
    <col min="22" max="22" width="9.1640625" style="27" customWidth="1"/>
    <col min="23" max="35" width="9.1640625" style="27"/>
    <col min="36" max="36" width="13.5" style="27" customWidth="1"/>
    <col min="37" max="38" width="8.83203125" style="27"/>
  </cols>
  <sheetData>
    <row r="1" spans="1:38" ht="26" customHeight="1">
      <c r="A1" s="26"/>
      <c r="B1" s="26"/>
      <c r="C1" s="45"/>
      <c r="D1" s="46"/>
      <c r="E1" s="69"/>
      <c r="F1" s="26"/>
      <c r="G1" s="54"/>
      <c r="H1" s="77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9"/>
      <c r="W1" s="54"/>
      <c r="X1" s="77" t="s">
        <v>165</v>
      </c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9"/>
    </row>
    <row r="2" spans="1:38" ht="26">
      <c r="A2" s="26"/>
      <c r="B2" s="26"/>
      <c r="C2" s="45"/>
      <c r="D2" s="46"/>
      <c r="E2" s="69"/>
      <c r="F2" s="26"/>
      <c r="G2" s="54"/>
      <c r="H2" s="77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9"/>
      <c r="W2" s="54"/>
      <c r="X2" s="77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9"/>
    </row>
    <row r="3" spans="1:38" ht="26">
      <c r="A3" s="26"/>
      <c r="B3" s="26"/>
      <c r="C3" s="45"/>
      <c r="D3" s="46"/>
      <c r="E3" s="69"/>
      <c r="F3" s="26"/>
      <c r="G3" s="54"/>
      <c r="H3" s="77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54"/>
      <c r="X3" s="77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9"/>
    </row>
    <row r="4" spans="1:38" ht="26">
      <c r="A4" s="26"/>
      <c r="B4" s="26"/>
      <c r="C4" s="45"/>
      <c r="D4" s="46"/>
      <c r="E4" s="69"/>
      <c r="F4" s="26"/>
      <c r="G4" s="54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  <c r="W4" s="54"/>
      <c r="X4" s="77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9"/>
    </row>
    <row r="5" spans="1:38" ht="0.5" customHeight="1">
      <c r="A5" s="26"/>
      <c r="B5" s="26"/>
      <c r="C5" s="45"/>
      <c r="D5" s="46"/>
      <c r="E5" s="69"/>
      <c r="F5" s="26"/>
      <c r="G5" s="54"/>
      <c r="H5" s="77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9"/>
      <c r="W5" s="54"/>
      <c r="X5" s="77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9"/>
    </row>
    <row r="6" spans="1:38" ht="25.75" hidden="1" customHeight="1">
      <c r="A6" s="47"/>
      <c r="B6" s="47"/>
      <c r="C6" s="48"/>
      <c r="D6" s="49"/>
      <c r="E6" s="70"/>
      <c r="F6" s="26"/>
      <c r="G6" s="55"/>
      <c r="H6" s="80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2"/>
      <c r="W6" s="55"/>
      <c r="X6" s="80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2"/>
    </row>
    <row r="7" spans="1:38" ht="29" customHeight="1">
      <c r="A7" s="63" t="s">
        <v>13</v>
      </c>
      <c r="B7" s="65" t="s">
        <v>52</v>
      </c>
      <c r="C7" s="67" t="s">
        <v>53</v>
      </c>
      <c r="D7" s="20" t="s">
        <v>54</v>
      </c>
      <c r="E7" s="20" t="s">
        <v>0</v>
      </c>
      <c r="F7" s="20" t="s">
        <v>1</v>
      </c>
      <c r="G7" s="76" t="s">
        <v>2</v>
      </c>
      <c r="H7" s="58" t="s">
        <v>2</v>
      </c>
      <c r="I7" s="58" t="s">
        <v>2</v>
      </c>
      <c r="J7" s="58" t="s">
        <v>3</v>
      </c>
      <c r="K7" s="58" t="s">
        <v>4</v>
      </c>
      <c r="L7" s="74" t="s">
        <v>150</v>
      </c>
      <c r="M7" s="75"/>
      <c r="N7" s="57" t="s">
        <v>5</v>
      </c>
      <c r="O7" s="57" t="s">
        <v>6</v>
      </c>
      <c r="P7" s="58" t="s">
        <v>7</v>
      </c>
      <c r="Q7" s="28" t="s">
        <v>8</v>
      </c>
      <c r="R7" s="28" t="s">
        <v>9</v>
      </c>
      <c r="S7" s="57" t="s">
        <v>10</v>
      </c>
      <c r="T7" s="73" t="s">
        <v>11</v>
      </c>
      <c r="U7" s="71" t="s">
        <v>12</v>
      </c>
      <c r="V7" s="57" t="s">
        <v>1</v>
      </c>
      <c r="W7" s="76" t="s">
        <v>2</v>
      </c>
      <c r="X7" s="58" t="s">
        <v>2</v>
      </c>
      <c r="Y7" s="58" t="s">
        <v>2</v>
      </c>
      <c r="Z7" s="58" t="s">
        <v>3</v>
      </c>
      <c r="AA7" s="58" t="s">
        <v>4</v>
      </c>
      <c r="AB7" s="74" t="s">
        <v>163</v>
      </c>
      <c r="AC7" s="75"/>
      <c r="AD7" s="57" t="s">
        <v>5</v>
      </c>
      <c r="AE7" s="57" t="s">
        <v>6</v>
      </c>
      <c r="AF7" s="58" t="s">
        <v>7</v>
      </c>
      <c r="AG7" s="28" t="s">
        <v>8</v>
      </c>
      <c r="AH7" s="28" t="s">
        <v>9</v>
      </c>
      <c r="AI7" s="57" t="s">
        <v>10</v>
      </c>
      <c r="AJ7" s="73" t="s">
        <v>11</v>
      </c>
      <c r="AK7" s="71" t="s">
        <v>12</v>
      </c>
      <c r="AL7" s="57" t="s">
        <v>1</v>
      </c>
    </row>
    <row r="8" spans="1:38">
      <c r="A8" s="64"/>
      <c r="B8" s="66"/>
      <c r="C8" s="68"/>
      <c r="D8" s="30"/>
      <c r="E8" s="31"/>
      <c r="F8" s="60"/>
      <c r="G8" s="65"/>
      <c r="H8" s="33" t="s">
        <v>13</v>
      </c>
      <c r="I8" s="33" t="s">
        <v>14</v>
      </c>
      <c r="J8" s="33" t="s">
        <v>13</v>
      </c>
      <c r="K8" s="33" t="s">
        <v>13</v>
      </c>
      <c r="L8" s="34" t="s">
        <v>15</v>
      </c>
      <c r="M8" s="34" t="s">
        <v>16</v>
      </c>
      <c r="N8" s="32" t="s">
        <v>55</v>
      </c>
      <c r="O8" s="32" t="s">
        <v>17</v>
      </c>
      <c r="P8" s="33" t="s">
        <v>17</v>
      </c>
      <c r="Q8" s="35" t="s">
        <v>18</v>
      </c>
      <c r="R8" s="35" t="s">
        <v>18</v>
      </c>
      <c r="S8" s="32" t="s">
        <v>5</v>
      </c>
      <c r="T8" s="73"/>
      <c r="U8" s="72"/>
      <c r="V8" s="32"/>
      <c r="W8" s="65"/>
      <c r="X8" s="33" t="s">
        <v>13</v>
      </c>
      <c r="Y8" s="33" t="s">
        <v>14</v>
      </c>
      <c r="Z8" s="33" t="s">
        <v>13</v>
      </c>
      <c r="AA8" s="33" t="s">
        <v>13</v>
      </c>
      <c r="AB8" s="34" t="s">
        <v>15</v>
      </c>
      <c r="AC8" s="34" t="s">
        <v>16</v>
      </c>
      <c r="AD8" s="32" t="s">
        <v>55</v>
      </c>
      <c r="AE8" s="32" t="s">
        <v>17</v>
      </c>
      <c r="AF8" s="33" t="s">
        <v>17</v>
      </c>
      <c r="AG8" s="35" t="s">
        <v>18</v>
      </c>
      <c r="AH8" s="35" t="s">
        <v>18</v>
      </c>
      <c r="AI8" s="32" t="s">
        <v>5</v>
      </c>
      <c r="AJ8" s="73"/>
      <c r="AK8" s="72"/>
      <c r="AL8" s="32"/>
    </row>
    <row r="9" spans="1:38">
      <c r="A9" s="15"/>
      <c r="B9" s="16"/>
      <c r="C9" s="17"/>
      <c r="D9" s="14"/>
      <c r="E9" s="1"/>
      <c r="F9" s="21"/>
      <c r="G9" s="2"/>
      <c r="H9" s="7"/>
      <c r="I9" s="2"/>
      <c r="J9" s="2"/>
      <c r="K9" s="2"/>
      <c r="L9" s="2"/>
      <c r="M9" s="2"/>
      <c r="N9" s="2"/>
      <c r="O9" s="2"/>
      <c r="P9" s="18"/>
      <c r="Q9" s="2"/>
      <c r="R9" s="2"/>
      <c r="S9" s="2"/>
      <c r="T9" s="2"/>
      <c r="U9" s="2"/>
      <c r="V9" s="18"/>
      <c r="W9" s="2"/>
      <c r="X9" s="7"/>
      <c r="Y9" s="2"/>
      <c r="Z9" s="2"/>
      <c r="AA9" s="2"/>
      <c r="AB9" s="2"/>
      <c r="AC9" s="2"/>
      <c r="AD9" s="2"/>
      <c r="AE9" s="2"/>
      <c r="AF9" s="18"/>
      <c r="AG9" s="2"/>
      <c r="AH9" s="2"/>
      <c r="AI9" s="2"/>
      <c r="AJ9" s="2"/>
      <c r="AK9" s="2"/>
      <c r="AL9" s="18"/>
    </row>
    <row r="10" spans="1:38">
      <c r="A10" s="21"/>
      <c r="B10" s="23" t="s">
        <v>164</v>
      </c>
      <c r="C10" s="24"/>
      <c r="D10" s="50"/>
      <c r="E10" s="51"/>
      <c r="F10" s="61"/>
      <c r="G10" s="18"/>
      <c r="H10" s="11"/>
      <c r="I10" s="18"/>
      <c r="J10" s="18"/>
      <c r="K10" s="18"/>
      <c r="L10" s="18"/>
      <c r="M10" s="18"/>
      <c r="N10" s="18"/>
      <c r="O10" s="11"/>
      <c r="P10" s="11"/>
      <c r="Q10" s="18"/>
      <c r="R10" s="18"/>
      <c r="S10" s="18"/>
      <c r="T10" s="18"/>
      <c r="U10" s="12"/>
      <c r="V10" s="19"/>
      <c r="W10" s="18"/>
      <c r="X10" s="11"/>
      <c r="Y10" s="18"/>
      <c r="Z10" s="18"/>
      <c r="AA10" s="18"/>
      <c r="AB10" s="18"/>
      <c r="AC10" s="18"/>
      <c r="AD10" s="18"/>
      <c r="AE10" s="11"/>
      <c r="AF10" s="11">
        <f t="shared" ref="AF10" si="0">P10+AE10</f>
        <v>0</v>
      </c>
      <c r="AG10" s="18"/>
      <c r="AH10" s="18"/>
      <c r="AI10" s="18"/>
      <c r="AJ10" s="18"/>
      <c r="AK10" s="12"/>
      <c r="AL10" s="19"/>
    </row>
    <row r="11" spans="1:38">
      <c r="A11" s="13">
        <v>1</v>
      </c>
      <c r="B11" s="1" t="s">
        <v>136</v>
      </c>
      <c r="C11" s="2">
        <v>39592</v>
      </c>
      <c r="D11" s="1">
        <v>36</v>
      </c>
      <c r="E11" s="1" t="s">
        <v>39</v>
      </c>
      <c r="F11" s="61">
        <v>32.192999999999998</v>
      </c>
      <c r="G11" s="2">
        <v>30.920999999999999</v>
      </c>
      <c r="H11" s="3">
        <v>1</v>
      </c>
      <c r="I11" s="4">
        <f>IF(AND(J$134&gt;4,H11=1),6)+IF(AND(J$134&gt;4,H11=2),4)+IF(AND(J$134&gt;4,H11=3),3)+IF(AND(J$134&gt;4,H11=4),2)+IF(AND(J$134&gt;4,H11=5),1)+IF(AND(J$134&gt;4,H11&gt;5),1)+IF(AND(J$134=4,H11=1),4)+IF(AND(J$134=4,H11=2),3)+IF(AND(J$134=4,H11=3),2)+IF(AND(J$134=4,H11=4),1)+IF(AND(J$134=3,H11=1),3)+IF(AND(J$134=3,H11=2),2)+IF(AND(J$134=3,H11=3),1)+IF(AND(J$134=2,H11=1),2)+IF(AND(J$134=2,H11=2),1)+IF(AND(J$134=1,H11=1),1)</f>
        <v>3</v>
      </c>
      <c r="J11" s="5">
        <v>1</v>
      </c>
      <c r="K11" s="5"/>
      <c r="L11" s="7">
        <f>IF(AND(J$134&gt;4,J11=1),12)+IF(AND(J$134&gt;4,J11=2),8)+IF(AND(J$134&gt;4,J11=3),6)+IF(AND(J$134&gt;4,J11=4),5)+IF(AND(J$134&gt;4,J11=5),4)+IF(AND(J$134&gt;4,J11=6),3)+IF(AND(J$134&gt;4,J11=7),2)+IF(AND(J$134&gt;4,J11&gt;7),1)+IF(AND(J$134=4,J11=1),8)+IF(AND(J$134=4,J11=2),6)+IF(AND(J$134=4,J11=3),4)+IF(AND(J$134=4,J11=4),2)+IF(AND(J$134=3,J11=1),6)+IF(AND(J$134=3,J11=2),4)+IF(AND(J$134=3,J11=3),2)+IF(AND(J$134=2,J11=1),4)+IF(AND(J$134=2,J11=2),2)+IF(AND(J$134=1,J11=1),2)</f>
        <v>6</v>
      </c>
      <c r="M11" s="7">
        <f>IF(AND(J$134&gt;4,K11=1),12)+IF(AND(J$134&gt;4,K11=2),8)+IF(AND(J$134&gt;4,K11=3),6)+IF(AND(J$134&gt;4,K11=4),5)+IF(AND(J$134&gt;4,K11=5),4)+IF(AND(J$134&gt;4,K11=6),3)+IF(AND(J$134&gt;4,K11=7),2)+IF(AND(J$134&gt;4,K11&gt;7),1)+IF(AND(J$134=4,K11=1),8)+IF(AND(J$134=4,K11=2),6)+IF(AND(J$134=4,K11=3),4)+IF(AND(J$134=4,K11=4),2)+IF(AND(J$134=3,K11=1),6)+IF(AND(J$134=3,K11=2),4)+IF(AND(J$134=3,K11=3),2)+IF(AND(J$134=2,K11=1),4)+IF(AND(J$134=2,K11=2),2)+IF(AND(J$134=1,K11=1),2)</f>
        <v>0</v>
      </c>
      <c r="N11" s="2" t="s">
        <v>29</v>
      </c>
      <c r="O11" s="4">
        <f t="shared" ref="O11:O20" si="1">+I11+L11+M11+U11</f>
        <v>11</v>
      </c>
      <c r="P11" s="11">
        <f t="shared" ref="P11:P20" si="2">O11</f>
        <v>11</v>
      </c>
      <c r="Q11" s="2">
        <v>29.594999999999999</v>
      </c>
      <c r="R11" s="2">
        <v>30.931999999999999</v>
      </c>
      <c r="S11" s="2" t="s">
        <v>31</v>
      </c>
      <c r="T11" s="8" t="s">
        <v>135</v>
      </c>
      <c r="U11" s="6">
        <v>2</v>
      </c>
      <c r="V11" s="19">
        <f t="shared" ref="V11:V20" si="3">MIN(F11,G11,Q11,R11)</f>
        <v>29.594999999999999</v>
      </c>
      <c r="W11" s="2">
        <v>31.007000000000001</v>
      </c>
      <c r="X11" s="3">
        <v>2</v>
      </c>
      <c r="Y11" s="4">
        <f>IF(AND(Z$133&gt;4,X11=1),6)+IF(AND(Z$133&gt;4,X11=2),4)+IF(AND(Z$133&gt;4,X11=3),3)+IF(AND(Z$133&gt;4,X11=4),2)+IF(AND(Z$133&gt;4,X11=5),1)+IF(AND(Z$133&gt;4,X11&gt;5),1)+IF(AND(Z$133=4,X11=1),4)+IF(AND(Z$133=4,X11=2),3)+IF(AND(Z$133=4,X11=3),2)+IF(AND(Z$133=4,X11=4),1)+IF(AND(Z$133=3,X11=1),3)+IF(AND(Z$133=3,X11=2),2)+IF(AND(Z$133=3,X11=3),1)+IF(AND(Z$133=2,X11=1),2)+IF(AND(Z$133=2,X11=2),1)+IF(AND(Z$133=1,X11=1),1)</f>
        <v>3</v>
      </c>
      <c r="Z11" s="5">
        <v>1</v>
      </c>
      <c r="AA11" s="5">
        <v>2</v>
      </c>
      <c r="AB11" s="7">
        <f>IF(AND(Z$133&gt;4,Z11=1),12)+IF(AND(Z$133&gt;4,Z11=2),8)+IF(AND(Z$133&gt;4,Z11=3),6)+IF(AND(Z$133&gt;4,Z11=4),5)+IF(AND(Z$133&gt;4,Z11=5),4)+IF(AND(Z$133&gt;4,Z11=6),3)+IF(AND(Z$133&gt;4,Z11=7),2)+IF(AND(Z$133&gt;4,Z11&gt;7),1)+IF(AND(Z$133=4,Z11=1),8)+IF(AND(Z$133=4,Z11=2),6)+IF(AND(Z$133=4,Z11=3),4)+IF(AND(Z$133=4,Z11=4),2)+IF(AND(Z$133=3,Z11=1),6)+IF(AND(Z$133=3,Z11=2),4)+IF(AND(Z$133=3,Z11=3),2)+IF(AND(Z$133=2,Z11=1),4)+IF(AND(Z$133=2,Z11=2),2)+IF(AND(Z$133=1,Z11=1),2)</f>
        <v>8</v>
      </c>
      <c r="AC11" s="7">
        <f>IF(AND(Z$133&gt;4,AA11=1),12)+IF(AND(Z$133&gt;4,AA11=2),8)+IF(AND(Z$133&gt;4,AA11=3),6)+IF(AND(Z$133&gt;4,AA11=4),5)+IF(AND(Z$133&gt;4,AA11=5),4)+IF(AND(Z$133&gt;4,AA11=6),3)+IF(AND(Z$133&gt;4,AA11=7),2)+IF(AND(Z$133&gt;4,AA11&gt;7),1)+IF(AND(Z$133=4,AA11=1),8)+IF(AND(Z$133=4,AA11=2),6)+IF(AND(Z$133=4,AA11=3),4)+IF(AND(Z$133=4,AA11=4),2)+IF(AND(Z$133=3,AA11=1),6)+IF(AND(Z$133=3,AA11=2),4)+IF(AND(Z$133=3,AA11=3),2)+IF(AND(Z$133=2,AA11=1),4)+IF(AND(Z$133=2,AA11=2),2)+IF(AND(Z$133=1,AA11=1),2)</f>
        <v>6</v>
      </c>
      <c r="AD11" s="2" t="s">
        <v>31</v>
      </c>
      <c r="AE11" s="4">
        <f t="shared" ref="AE11:AE20" si="4">+Y11+AB11+AC11+AK11</f>
        <v>18</v>
      </c>
      <c r="AF11" s="11">
        <f t="shared" ref="AF11:AF22" si="5">P11+AE11</f>
        <v>29</v>
      </c>
      <c r="AG11" s="2">
        <v>28.536000000000001</v>
      </c>
      <c r="AH11" s="2">
        <v>29.832000000000001</v>
      </c>
      <c r="AI11" s="2" t="s">
        <v>31</v>
      </c>
      <c r="AJ11" s="8" t="s">
        <v>155</v>
      </c>
      <c r="AK11" s="6">
        <v>1</v>
      </c>
      <c r="AL11" s="19">
        <f t="shared" ref="AL11:AL22" si="6">MIN(V11,W11,AG11,AH11)</f>
        <v>28.536000000000001</v>
      </c>
    </row>
    <row r="12" spans="1:38">
      <c r="A12" s="13">
        <v>2</v>
      </c>
      <c r="B12" s="1" t="s">
        <v>148</v>
      </c>
      <c r="C12" s="2">
        <v>41242</v>
      </c>
      <c r="D12" s="1">
        <v>9</v>
      </c>
      <c r="E12" s="1" t="s">
        <v>28</v>
      </c>
      <c r="F12" s="61">
        <v>99.998999999999995</v>
      </c>
      <c r="G12" s="10">
        <v>33.494999999999997</v>
      </c>
      <c r="H12" s="3"/>
      <c r="I12" s="2"/>
      <c r="J12" s="5"/>
      <c r="K12" s="5"/>
      <c r="L12" s="2"/>
      <c r="M12" s="2"/>
      <c r="N12" s="2" t="s">
        <v>42</v>
      </c>
      <c r="O12" s="4">
        <f t="shared" si="1"/>
        <v>0</v>
      </c>
      <c r="P12" s="11">
        <f t="shared" si="2"/>
        <v>0</v>
      </c>
      <c r="Q12" s="2">
        <v>31.571000000000002</v>
      </c>
      <c r="R12" s="2">
        <v>32.802</v>
      </c>
      <c r="S12" s="2" t="s">
        <v>29</v>
      </c>
      <c r="T12" s="8" t="s">
        <v>114</v>
      </c>
      <c r="U12" s="6"/>
      <c r="V12" s="19">
        <f t="shared" si="3"/>
        <v>31.571000000000002</v>
      </c>
      <c r="W12" s="10">
        <v>30.477</v>
      </c>
      <c r="X12" s="3">
        <v>1</v>
      </c>
      <c r="Y12" s="4">
        <f>IF(AND(Z$134&gt;4,X12=1),6)+IF(AND(Z$134&gt;4,X12=2),4)+IF(AND(Z$134&gt;4,X12=3),3)+IF(AND(Z$134&gt;4,X12=4),2)+IF(AND(Z$134&gt;4,X12=5),1)+IF(AND(Z$134&gt;4,X12&gt;5),1)+IF(AND(Z$134=4,X12=1),4)+IF(AND(Z$134=4,X12=2),3)+IF(AND(Z$134=4,X12=3),2)+IF(AND(Z$134=4,X12=4),1)+IF(AND(Z$134=3,X12=1),3)+IF(AND(Z$134=3,X12=2),2)+IF(AND(Z$134=3,X12=3),1)+IF(AND(Z$134=2,X12=1),2)+IF(AND(Z$134=2,X12=2),1)+IF(AND(Z$134=1,X12=1),1)</f>
        <v>4</v>
      </c>
      <c r="Z12" s="5">
        <v>1</v>
      </c>
      <c r="AA12" s="5">
        <v>1</v>
      </c>
      <c r="AB12" s="7">
        <f>IF(AND(Z$134&gt;4,Z12=1),12)+IF(AND(Z$134&gt;4,Z12=2),8)+IF(AND(Z$134&gt;4,Z12=3),6)+IF(AND(Z$134&gt;4,Z12=4),5)+IF(AND(Z$134&gt;4,Z12=5),4)+IF(AND(Z$134&gt;4,Z12=6),3)+IF(AND(Z$134&gt;4,Z12=7),2)+IF(AND(Z$134&gt;4,Z12&gt;7),1)+IF(AND(Z$134=4,Z12=1),8)+IF(AND(Z$134=4,Z12=2),6)+IF(AND(Z$134=4,Z12=3),4)+IF(AND(Z$134=4,Z12=4),2)+IF(AND(Z$134=3,Z12=1),6)+IF(AND(Z$134=3,Z12=2),4)+IF(AND(Z$134=3,Z12=3),2)+IF(AND(Z$134=2,Z12=1),4)+IF(AND(Z$134=2,Z12=2),2)+IF(AND(Z$134=1,Z12=1),2)</f>
        <v>8</v>
      </c>
      <c r="AC12" s="7">
        <f>IF(AND(Z$134&gt;4,AA12=1),12)+IF(AND(Z$134&gt;4,AA12=2),8)+IF(AND(Z$134&gt;4,AA12=3),6)+IF(AND(Z$134&gt;4,AA12=4),5)+IF(AND(Z$134&gt;4,AA12=5),4)+IF(AND(Z$134&gt;4,AA12=6),3)+IF(AND(Z$134&gt;4,AA12=7),2)+IF(AND(Z$134&gt;4,AA12&gt;7),1)+IF(AND(Z$134=4,AA12=1),8)+IF(AND(Z$134=4,AA12=2),6)+IF(AND(Z$134=4,AA12=3),4)+IF(AND(Z$134=4,AA12=4),2)+IF(AND(Z$134=3,AA12=1),6)+IF(AND(Z$134=3,AA12=2),4)+IF(AND(Z$134=3,AA12=3),2)+IF(AND(Z$134=2,AA12=1),4)+IF(AND(Z$134=2,AA12=2),2)+IF(AND(Z$134=1,AA12=1),2)</f>
        <v>8</v>
      </c>
      <c r="AD12" s="2" t="s">
        <v>29</v>
      </c>
      <c r="AE12" s="4">
        <f t="shared" si="4"/>
        <v>21</v>
      </c>
      <c r="AF12" s="11">
        <f t="shared" si="5"/>
        <v>21</v>
      </c>
      <c r="AG12" s="2">
        <v>31.515000000000001</v>
      </c>
      <c r="AH12" s="2">
        <v>31.891999999999999</v>
      </c>
      <c r="AI12" s="2" t="s">
        <v>29</v>
      </c>
      <c r="AJ12" s="8" t="s">
        <v>158</v>
      </c>
      <c r="AK12" s="6">
        <v>1</v>
      </c>
      <c r="AL12" s="19">
        <f t="shared" si="6"/>
        <v>30.477</v>
      </c>
    </row>
    <row r="13" spans="1:38">
      <c r="A13" s="13">
        <v>3</v>
      </c>
      <c r="B13" s="1" t="s">
        <v>123</v>
      </c>
      <c r="C13" s="2">
        <v>34334</v>
      </c>
      <c r="D13" s="1">
        <v>142</v>
      </c>
      <c r="E13" s="1" t="s">
        <v>28</v>
      </c>
      <c r="F13" s="61">
        <v>99.998999999999995</v>
      </c>
      <c r="G13" s="10">
        <v>34.393999999999998</v>
      </c>
      <c r="H13" s="3"/>
      <c r="I13" s="2"/>
      <c r="J13" s="5"/>
      <c r="K13" s="5"/>
      <c r="L13" s="2"/>
      <c r="M13" s="2"/>
      <c r="N13" s="2" t="s">
        <v>42</v>
      </c>
      <c r="O13" s="4">
        <f t="shared" si="1"/>
        <v>0</v>
      </c>
      <c r="P13" s="11">
        <f t="shared" si="2"/>
        <v>0</v>
      </c>
      <c r="Q13" s="2">
        <v>29.433</v>
      </c>
      <c r="R13" s="2">
        <v>30.056000000000001</v>
      </c>
      <c r="S13" s="2" t="s">
        <v>31</v>
      </c>
      <c r="T13" s="8" t="s">
        <v>121</v>
      </c>
      <c r="U13" s="6"/>
      <c r="V13" s="19">
        <f t="shared" si="3"/>
        <v>29.433</v>
      </c>
      <c r="W13" s="10">
        <v>29.199000000000002</v>
      </c>
      <c r="X13" s="3">
        <v>1</v>
      </c>
      <c r="Y13" s="4">
        <f>IF(AND(Z$133&gt;4,X13=1),6)+IF(AND(Z$133&gt;4,X13=2),4)+IF(AND(Z$133&gt;4,X13=3),3)+IF(AND(Z$133&gt;4,X13=4),2)+IF(AND(Z$133&gt;4,X13=5),1)+IF(AND(Z$133&gt;4,X13&gt;5),1)+IF(AND(Z$133=4,X13=1),4)+IF(AND(Z$133=4,X13=2),3)+IF(AND(Z$133=4,X13=3),2)+IF(AND(Z$133=4,X13=4),1)+IF(AND(Z$133=3,X13=1),3)+IF(AND(Z$133=3,X13=2),2)+IF(AND(Z$133=3,X13=3),1)+IF(AND(Z$133=2,X13=1),2)+IF(AND(Z$133=2,X13=2),1)+IF(AND(Z$133=1,X13=1),1)</f>
        <v>4</v>
      </c>
      <c r="Z13" s="5">
        <v>2</v>
      </c>
      <c r="AA13" s="5">
        <v>1</v>
      </c>
      <c r="AB13" s="7">
        <f>IF(AND(Z$133&gt;4,Z13=1),12)+IF(AND(Z$133&gt;4,Z13=2),8)+IF(AND(Z$133&gt;4,Z13=3),6)+IF(AND(Z$133&gt;4,Z13=4),5)+IF(AND(Z$133&gt;4,Z13=5),4)+IF(AND(Z$133&gt;4,Z13=6),3)+IF(AND(Z$133&gt;4,Z13=7),2)+IF(AND(Z$133&gt;4,Z13&gt;7),1)+IF(AND(Z$133=4,Z13=1),8)+IF(AND(Z$133=4,Z13=2),6)+IF(AND(Z$133=4,Z13=3),4)+IF(AND(Z$133=4,Z13=4),2)+IF(AND(Z$133=3,Z13=1),6)+IF(AND(Z$133=3,Z13=2),4)+IF(AND(Z$133=3,Z13=3),2)+IF(AND(Z$133=2,Z13=1),4)+IF(AND(Z$133=2,Z13=2),2)+IF(AND(Z$133=1,Z13=1),2)</f>
        <v>6</v>
      </c>
      <c r="AC13" s="7">
        <f>IF(AND(Z$133&gt;4,AA13=1),12)+IF(AND(Z$133&gt;4,AA13=2),8)+IF(AND(Z$133&gt;4,AA13=3),6)+IF(AND(Z$133&gt;4,AA13=4),5)+IF(AND(Z$133&gt;4,AA13=5),4)+IF(AND(Z$133&gt;4,AA13=6),3)+IF(AND(Z$133&gt;4,AA13=7),2)+IF(AND(Z$133&gt;4,AA13&gt;7),1)+IF(AND(Z$133=4,AA13=1),8)+IF(AND(Z$133=4,AA13=2),6)+IF(AND(Z$133=4,AA13=3),4)+IF(AND(Z$133=4,AA13=4),2)+IF(AND(Z$133=3,AA13=1),6)+IF(AND(Z$133=3,AA13=2),4)+IF(AND(Z$133=3,AA13=3),2)+IF(AND(Z$133=2,AA13=1),4)+IF(AND(Z$133=2,AA13=2),2)+IF(AND(Z$133=1,AA13=1),2)</f>
        <v>8</v>
      </c>
      <c r="AD13" s="2" t="s">
        <v>31</v>
      </c>
      <c r="AE13" s="4">
        <f t="shared" si="4"/>
        <v>20</v>
      </c>
      <c r="AF13" s="11">
        <f t="shared" si="5"/>
        <v>20</v>
      </c>
      <c r="AG13" s="10">
        <v>28.71</v>
      </c>
      <c r="AH13" s="2">
        <v>29.698</v>
      </c>
      <c r="AI13" s="2" t="s">
        <v>26</v>
      </c>
      <c r="AJ13" s="8" t="s">
        <v>157</v>
      </c>
      <c r="AK13" s="6">
        <v>2</v>
      </c>
      <c r="AL13" s="19">
        <f t="shared" si="6"/>
        <v>28.71</v>
      </c>
    </row>
    <row r="14" spans="1:38">
      <c r="A14" s="13">
        <v>4</v>
      </c>
      <c r="B14" s="1" t="s">
        <v>89</v>
      </c>
      <c r="C14" s="2">
        <v>8373</v>
      </c>
      <c r="D14" s="1">
        <v>97</v>
      </c>
      <c r="E14" s="1" t="s">
        <v>28</v>
      </c>
      <c r="F14" s="61">
        <v>99.998999999999995</v>
      </c>
      <c r="G14" s="10">
        <v>33.802</v>
      </c>
      <c r="H14" s="3"/>
      <c r="I14" s="2"/>
      <c r="J14" s="5"/>
      <c r="K14" s="5"/>
      <c r="L14" s="2"/>
      <c r="M14" s="2"/>
      <c r="N14" s="2" t="s">
        <v>42</v>
      </c>
      <c r="O14" s="4">
        <f t="shared" si="1"/>
        <v>0</v>
      </c>
      <c r="P14" s="11">
        <f t="shared" si="2"/>
        <v>0</v>
      </c>
      <c r="Q14" s="2">
        <v>34.381</v>
      </c>
      <c r="R14" s="2">
        <v>34.593000000000004</v>
      </c>
      <c r="S14" s="2" t="s">
        <v>29</v>
      </c>
      <c r="T14" s="8" t="s">
        <v>114</v>
      </c>
      <c r="U14" s="6"/>
      <c r="V14" s="19">
        <f t="shared" si="3"/>
        <v>33.802</v>
      </c>
      <c r="W14" s="10">
        <v>32.884</v>
      </c>
      <c r="X14" s="3">
        <v>2</v>
      </c>
      <c r="Y14" s="4">
        <f>IF(AND(Z$134&gt;4,X14=1),6)+IF(AND(Z$134&gt;4,X14=2),4)+IF(AND(Z$134&gt;4,X14=3),3)+IF(AND(Z$134&gt;4,X14=4),2)+IF(AND(Z$134&gt;4,X14=5),1)+IF(AND(Z$134&gt;4,X14&gt;5),1)+IF(AND(Z$134=4,X14=1),4)+IF(AND(Z$134=4,X14=2),3)+IF(AND(Z$134=4,X14=3),2)+IF(AND(Z$134=4,X14=4),1)+IF(AND(Z$134=3,X14=1),3)+IF(AND(Z$134=3,X14=2),2)+IF(AND(Z$134=3,X14=3),1)+IF(AND(Z$134=2,X14=1),2)+IF(AND(Z$134=2,X14=2),1)+IF(AND(Z$134=1,X14=1),1)</f>
        <v>3</v>
      </c>
      <c r="Z14" s="5">
        <v>2</v>
      </c>
      <c r="AA14" s="5">
        <v>2</v>
      </c>
      <c r="AB14" s="7">
        <f>IF(AND(Z$134&gt;4,Z14=1),12)+IF(AND(Z$134&gt;4,Z14=2),8)+IF(AND(Z$134&gt;4,Z14=3),6)+IF(AND(Z$134&gt;4,Z14=4),5)+IF(AND(Z$134&gt;4,Z14=5),4)+IF(AND(Z$134&gt;4,Z14=6),3)+IF(AND(Z$134&gt;4,Z14=7),2)+IF(AND(Z$134&gt;4,Z14&gt;7),1)+IF(AND(Z$134=4,Z14=1),8)+IF(AND(Z$134=4,Z14=2),6)+IF(AND(Z$134=4,Z14=3),4)+IF(AND(Z$134=4,Z14=4),2)+IF(AND(Z$134=3,Z14=1),6)+IF(AND(Z$134=3,Z14=2),4)+IF(AND(Z$134=3,Z14=3),2)+IF(AND(Z$134=2,Z14=1),4)+IF(AND(Z$134=2,Z14=2),2)+IF(AND(Z$134=1,Z14=1),2)</f>
        <v>6</v>
      </c>
      <c r="AC14" s="7">
        <f>IF(AND(Z$134&gt;4,AA14=1),12)+IF(AND(Z$134&gt;4,AA14=2),8)+IF(AND(Z$134&gt;4,AA14=3),6)+IF(AND(Z$134&gt;4,AA14=4),5)+IF(AND(Z$134&gt;4,AA14=5),4)+IF(AND(Z$134&gt;4,AA14=6),3)+IF(AND(Z$134&gt;4,AA14=7),2)+IF(AND(Z$134&gt;4,AA14&gt;7),1)+IF(AND(Z$134=4,AA14=1),8)+IF(AND(Z$134=4,AA14=2),6)+IF(AND(Z$134=4,AA14=3),4)+IF(AND(Z$134=4,AA14=4),2)+IF(AND(Z$134=3,AA14=1),6)+IF(AND(Z$134=3,AA14=2),4)+IF(AND(Z$134=3,AA14=3),2)+IF(AND(Z$134=2,AA14=1),4)+IF(AND(Z$134=2,AA14=2),2)+IF(AND(Z$134=1,AA14=1),2)</f>
        <v>6</v>
      </c>
      <c r="AD14" s="2" t="s">
        <v>29</v>
      </c>
      <c r="AE14" s="4">
        <f t="shared" si="4"/>
        <v>16</v>
      </c>
      <c r="AF14" s="11">
        <f t="shared" si="5"/>
        <v>16</v>
      </c>
      <c r="AG14" s="2">
        <v>33.759</v>
      </c>
      <c r="AH14" s="2">
        <v>33.643999999999998</v>
      </c>
      <c r="AI14" s="2" t="s">
        <v>29</v>
      </c>
      <c r="AJ14" s="2"/>
      <c r="AK14" s="6">
        <v>1</v>
      </c>
      <c r="AL14" s="19">
        <f t="shared" si="6"/>
        <v>32.884</v>
      </c>
    </row>
    <row r="15" spans="1:38">
      <c r="A15" s="13">
        <v>5</v>
      </c>
      <c r="B15" s="1" t="s">
        <v>118</v>
      </c>
      <c r="C15" s="2">
        <v>13729</v>
      </c>
      <c r="D15" s="1">
        <v>24</v>
      </c>
      <c r="E15" s="1" t="s">
        <v>28</v>
      </c>
      <c r="F15" s="61">
        <v>35.246000000000002</v>
      </c>
      <c r="G15" s="2">
        <v>36.588000000000001</v>
      </c>
      <c r="H15" s="3">
        <v>3</v>
      </c>
      <c r="I15" s="4">
        <f>IF(AND(J$134&gt;4,H15=1),6)+IF(AND(J$134&gt;4,H15=2),4)+IF(AND(J$134&gt;4,H15=3),3)+IF(AND(J$134&gt;4,H15=4),2)+IF(AND(J$134&gt;4,H15=5),1)+IF(AND(J$134&gt;4,H15&gt;5),1)+IF(AND(J$134=4,H15=1),4)+IF(AND(J$134=4,H15=2),3)+IF(AND(J$134=4,H15=3),2)+IF(AND(J$134=4,H15=4),1)+IF(AND(J$134=3,H15=1),3)+IF(AND(J$134=3,H15=2),2)+IF(AND(J$134=3,H15=3),1)+IF(AND(J$134=2,H15=1),2)+IF(AND(J$134=2,H15=2),1)+IF(AND(J$134=1,H15=1),1)</f>
        <v>1</v>
      </c>
      <c r="J15" s="5">
        <v>3</v>
      </c>
      <c r="K15" s="5">
        <v>1</v>
      </c>
      <c r="L15" s="7">
        <f>IF(AND(J$134&gt;4,J15=1),12)+IF(AND(J$134&gt;4,J15=2),8)+IF(AND(J$134&gt;4,J15=3),6)+IF(AND(J$134&gt;4,J15=4),5)+IF(AND(J$134&gt;4,J15=5),4)+IF(AND(J$134&gt;4,J15=6),3)+IF(AND(J$134&gt;4,J15=7),2)+IF(AND(J$134&gt;4,J15&gt;7),1)+IF(AND(J$134=4,J15=1),8)+IF(AND(J$134=4,J15=2),6)+IF(AND(J$134=4,J15=3),4)+IF(AND(J$134=4,J15=4),2)+IF(AND(J$134=3,J15=1),6)+IF(AND(J$134=3,J15=2),4)+IF(AND(J$134=3,J15=3),2)+IF(AND(J$134=2,J15=1),4)+IF(AND(J$134=2,J15=2),2)+IF(AND(J$134=1,J15=1),2)</f>
        <v>2</v>
      </c>
      <c r="M15" s="7">
        <f>IF(AND(J$134&gt;4,K15=1),12)+IF(AND(J$134&gt;4,K15=2),8)+IF(AND(J$134&gt;4,K15=3),6)+IF(AND(J$134&gt;4,K15=4),5)+IF(AND(J$134&gt;4,K15=5),4)+IF(AND(J$134&gt;4,K15=6),3)+IF(AND(J$134&gt;4,K15=7),2)+IF(AND(J$134&gt;4,K15&gt;7),1)+IF(AND(J$134=4,K15=1),8)+IF(AND(J$134=4,K15=2),6)+IF(AND(J$134=4,K15=3),4)+IF(AND(J$134=4,K15=4),2)+IF(AND(J$134=3,K15=1),6)+IF(AND(J$134=3,K15=2),4)+IF(AND(J$134=3,K15=3),2)+IF(AND(J$134=2,K15=1),4)+IF(AND(J$134=2,K15=2),2)+IF(AND(J$134=1,K15=1),2)</f>
        <v>6</v>
      </c>
      <c r="N15" s="2" t="s">
        <v>29</v>
      </c>
      <c r="O15" s="4">
        <f t="shared" si="1"/>
        <v>9</v>
      </c>
      <c r="P15" s="11">
        <f t="shared" si="2"/>
        <v>9</v>
      </c>
      <c r="Q15" s="2">
        <v>35.469000000000001</v>
      </c>
      <c r="R15" s="2">
        <v>36.549999999999997</v>
      </c>
      <c r="S15" s="2" t="s">
        <v>29</v>
      </c>
      <c r="T15" s="6"/>
      <c r="U15" s="6"/>
      <c r="V15" s="19">
        <f t="shared" si="3"/>
        <v>35.246000000000002</v>
      </c>
      <c r="W15" s="2">
        <v>38.94</v>
      </c>
      <c r="X15" s="3">
        <v>4</v>
      </c>
      <c r="Y15" s="4">
        <f>IF(AND(Z$134&gt;4,X15=1),6)+IF(AND(Z$134&gt;4,X15=2),4)+IF(AND(Z$134&gt;4,X15=3),3)+IF(AND(Z$134&gt;4,X15=4),2)+IF(AND(Z$134&gt;4,X15=5),1)+IF(AND(Z$134&gt;4,X15&gt;5),1)+IF(AND(Z$134=4,X15=1),4)+IF(AND(Z$134=4,X15=2),3)+IF(AND(Z$134=4,X15=3),2)+IF(AND(Z$134=4,X15=4),1)+IF(AND(Z$134=3,X15=1),3)+IF(AND(Z$134=3,X15=2),2)+IF(AND(Z$134=3,X15=3),1)+IF(AND(Z$134=2,X15=1),2)+IF(AND(Z$134=2,X15=2),1)+IF(AND(Z$134=1,X15=1),1)</f>
        <v>1</v>
      </c>
      <c r="Z15" s="5">
        <v>4</v>
      </c>
      <c r="AA15" s="5">
        <v>4</v>
      </c>
      <c r="AB15" s="7">
        <f>IF(AND(Z$134&gt;4,Z15=1),12)+IF(AND(Z$134&gt;4,Z15=2),8)+IF(AND(Z$134&gt;4,Z15=3),6)+IF(AND(Z$134&gt;4,Z15=4),5)+IF(AND(Z$134&gt;4,Z15=5),4)+IF(AND(Z$134&gt;4,Z15=6),3)+IF(AND(Z$134&gt;4,Z15=7),2)+IF(AND(Z$134&gt;4,Z15&gt;7),1)+IF(AND(Z$134=4,Z15=1),8)+IF(AND(Z$134=4,Z15=2),6)+IF(AND(Z$134=4,Z15=3),4)+IF(AND(Z$134=4,Z15=4),2)+IF(AND(Z$134=3,Z15=1),6)+IF(AND(Z$134=3,Z15=2),4)+IF(AND(Z$134=3,Z15=3),2)+IF(AND(Z$134=2,Z15=1),4)+IF(AND(Z$134=2,Z15=2),2)+IF(AND(Z$134=1,Z15=1),2)</f>
        <v>2</v>
      </c>
      <c r="AC15" s="7">
        <f>IF(AND(Z$134&gt;4,AA15=1),12)+IF(AND(Z$134&gt;4,AA15=2),8)+IF(AND(Z$134&gt;4,AA15=3),6)+IF(AND(Z$134&gt;4,AA15=4),5)+IF(AND(Z$134&gt;4,AA15=5),4)+IF(AND(Z$134&gt;4,AA15=6),3)+IF(AND(Z$134&gt;4,AA15=7),2)+IF(AND(Z$134&gt;4,AA15&gt;7),1)+IF(AND(Z$134=4,AA15=1),8)+IF(AND(Z$134=4,AA15=2),6)+IF(AND(Z$134=4,AA15=3),4)+IF(AND(Z$134=4,AA15=4),2)+IF(AND(Z$134=3,AA15=1),6)+IF(AND(Z$134=3,AA15=2),4)+IF(AND(Z$134=3,AA15=3),2)+IF(AND(Z$134=2,AA15=1),4)+IF(AND(Z$134=2,AA15=2),2)+IF(AND(Z$134=1,AA15=1),2)</f>
        <v>2</v>
      </c>
      <c r="AD15" s="2" t="s">
        <v>29</v>
      </c>
      <c r="AE15" s="4">
        <f t="shared" si="4"/>
        <v>5</v>
      </c>
      <c r="AF15" s="11">
        <f t="shared" si="5"/>
        <v>14</v>
      </c>
      <c r="AG15" s="2">
        <v>37.451999999999998</v>
      </c>
      <c r="AH15" s="2">
        <v>37.112000000000002</v>
      </c>
      <c r="AI15" s="2" t="s">
        <v>29</v>
      </c>
      <c r="AJ15" s="2"/>
      <c r="AK15" s="6"/>
      <c r="AL15" s="19">
        <f t="shared" si="6"/>
        <v>35.246000000000002</v>
      </c>
    </row>
    <row r="16" spans="1:38">
      <c r="A16" s="13">
        <v>6</v>
      </c>
      <c r="B16" s="1" t="s">
        <v>116</v>
      </c>
      <c r="C16" s="2">
        <v>38296</v>
      </c>
      <c r="D16" s="1">
        <v>651</v>
      </c>
      <c r="E16" s="1" t="s">
        <v>107</v>
      </c>
      <c r="F16" s="61">
        <v>30.175999999999998</v>
      </c>
      <c r="G16" s="2">
        <v>32.094000000000001</v>
      </c>
      <c r="H16" s="3">
        <v>1</v>
      </c>
      <c r="I16" s="4">
        <f>IF(AND(J$133&gt;4,H16=1),6)+IF(AND(J$133&gt;4,H16=2),4)+IF(AND(J$133&gt;4,H16=3),3)+IF(AND(J$133&gt;4,H16=4),2)+IF(AND(J$133&gt;4,H16=5),1)+IF(AND(J$133&gt;4,H16&gt;5),1)+IF(AND(J$133=4,H16=1),4)+IF(AND(J$133=4,H16=2),3)+IF(AND(J$133=4,H16=3),2)+IF(AND(J$133=4,H16=4),1)+IF(AND(J$133=3,H16=1),3)+IF(AND(J$133=3,H16=2),2)+IF(AND(J$133=3,H16=3),1)+IF(AND(J$133=2,H16=1),2)+IF(AND(J$133=2,H16=2),1)+IF(AND(J$133=1,H16=1),1)</f>
        <v>1</v>
      </c>
      <c r="J16" s="5">
        <v>1</v>
      </c>
      <c r="K16" s="5">
        <v>1</v>
      </c>
      <c r="L16" s="7">
        <f>IF(AND(J$133&gt;4,J16=1),12)+IF(AND(J$133&gt;4,J16=2),8)+IF(AND(J$133&gt;4,J16=3),6)+IF(AND(J$133&gt;4,J16=4),5)+IF(AND(J$133&gt;4,J16=5),4)+IF(AND(J$133&gt;4,J16=6),3)+IF(AND(J$133&gt;4,J16=7),2)+IF(AND(J$133&gt;4,J16&gt;7),1)+IF(AND(J$133=4,J16=1),8)+IF(AND(J$133=4,J16=2),6)+IF(AND(J$133=4,J16=3),4)+IF(AND(J$133=4,J16=4),2)+IF(AND(J$133=3,J16=1),6)+IF(AND(J$133=3,J16=2),4)+IF(AND(J$133=3,J16=3),2)+IF(AND(J$133=2,J16=1),4)+IF(AND(J$133=2,J16=2),2)+IF(AND(J$133=1,J16=1),2)</f>
        <v>2</v>
      </c>
      <c r="M16" s="7">
        <f>IF(AND(J$133&gt;4,K16=1),12)+IF(AND(J$133&gt;4,K16=2),8)+IF(AND(J$133&gt;4,K16=3),6)+IF(AND(J$133&gt;4,K16=4),5)+IF(AND(J$133&gt;4,K16=5),4)+IF(AND(J$133&gt;4,K16=6),3)+IF(AND(J$133&gt;4,K16=7),2)+IF(AND(J$133&gt;4,K16&gt;7),1)+IF(AND(J$133=4,K16=1),8)+IF(AND(J$133=4,K16=2),6)+IF(AND(J$133=4,K16=3),4)+IF(AND(J$133=4,K16=4),2)+IF(AND(J$133=3,K16=1),6)+IF(AND(J$133=3,K16=2),4)+IF(AND(J$133=3,K16=3),2)+IF(AND(J$133=2,K16=1),4)+IF(AND(J$133=2,K16=2),2)+IF(AND(J$133=1,K16=1),2)</f>
        <v>2</v>
      </c>
      <c r="N16" s="2" t="s">
        <v>31</v>
      </c>
      <c r="O16" s="4">
        <f t="shared" si="1"/>
        <v>5</v>
      </c>
      <c r="P16" s="11">
        <f t="shared" si="2"/>
        <v>5</v>
      </c>
      <c r="Q16" s="2">
        <v>31.643000000000001</v>
      </c>
      <c r="R16" s="2">
        <v>32.286999999999999</v>
      </c>
      <c r="S16" s="2" t="s">
        <v>31</v>
      </c>
      <c r="T16" s="6"/>
      <c r="U16" s="6"/>
      <c r="V16" s="19">
        <f t="shared" si="3"/>
        <v>30.175999999999998</v>
      </c>
      <c r="W16" s="2"/>
      <c r="X16" s="3"/>
      <c r="Y16" s="4">
        <f>IF(AND(Z$133&gt;4,X16=1),6)+IF(AND(Z$133&gt;4,X16=2),4)+IF(AND(Z$133&gt;4,X16=3),3)+IF(AND(Z$133&gt;4,X16=4),2)+IF(AND(Z$133&gt;4,X16=5),1)+IF(AND(Z$133&gt;4,X16&gt;5),1)+IF(AND(Z$133=4,X16=1),4)+IF(AND(Z$133=4,X16=2),3)+IF(AND(Z$133=4,X16=3),2)+IF(AND(Z$133=4,X16=4),1)+IF(AND(Z$133=3,X16=1),3)+IF(AND(Z$133=3,X16=2),2)+IF(AND(Z$133=3,X16=3),1)+IF(AND(Z$133=2,X16=1),2)+IF(AND(Z$133=2,X16=2),1)+IF(AND(Z$133=1,X16=1),1)</f>
        <v>0</v>
      </c>
      <c r="Z16" s="5">
        <v>3</v>
      </c>
      <c r="AA16" s="5">
        <v>3</v>
      </c>
      <c r="AB16" s="7">
        <f>IF(AND(Z$133&gt;4,Z16=1),12)+IF(AND(Z$133&gt;4,Z16=2),8)+IF(AND(Z$133&gt;4,Z16=3),6)+IF(AND(Z$133&gt;4,Z16=4),5)+IF(AND(Z$133&gt;4,Z16=5),4)+IF(AND(Z$133&gt;4,Z16=6),3)+IF(AND(Z$133&gt;4,Z16=7),2)+IF(AND(Z$133&gt;4,Z16&gt;7),1)+IF(AND(Z$133=4,Z16=1),8)+IF(AND(Z$133=4,Z16=2),6)+IF(AND(Z$133=4,Z16=3),4)+IF(AND(Z$133=4,Z16=4),2)+IF(AND(Z$133=3,Z16=1),6)+IF(AND(Z$133=3,Z16=2),4)+IF(AND(Z$133=3,Z16=3),2)+IF(AND(Z$133=2,Z16=1),4)+IF(AND(Z$133=2,Z16=2),2)+IF(AND(Z$133=1,Z16=1),2)</f>
        <v>4</v>
      </c>
      <c r="AC16" s="7">
        <f>IF(AND(Z$133&gt;4,AA16=1),12)+IF(AND(Z$133&gt;4,AA16=2),8)+IF(AND(Z$133&gt;4,AA16=3),6)+IF(AND(Z$133&gt;4,AA16=4),5)+IF(AND(Z$133&gt;4,AA16=5),4)+IF(AND(Z$133&gt;4,AA16=6),3)+IF(AND(Z$133&gt;4,AA16=7),2)+IF(AND(Z$133&gt;4,AA16&gt;7),1)+IF(AND(Z$133=4,AA16=1),8)+IF(AND(Z$133=4,AA16=2),6)+IF(AND(Z$133=4,AA16=3),4)+IF(AND(Z$133=4,AA16=4),2)+IF(AND(Z$133=3,AA16=1),6)+IF(AND(Z$133=3,AA16=2),4)+IF(AND(Z$133=3,AA16=3),2)+IF(AND(Z$133=2,AA16=1),4)+IF(AND(Z$133=2,AA16=2),2)+IF(AND(Z$133=1,AA16=1),2)</f>
        <v>4</v>
      </c>
      <c r="AD16" s="2" t="s">
        <v>31</v>
      </c>
      <c r="AE16" s="4">
        <f t="shared" si="4"/>
        <v>8</v>
      </c>
      <c r="AF16" s="11">
        <f t="shared" si="5"/>
        <v>13</v>
      </c>
      <c r="AG16" s="2">
        <v>31.617999999999999</v>
      </c>
      <c r="AH16" s="2">
        <v>31.948</v>
      </c>
      <c r="AI16" s="2" t="s">
        <v>31</v>
      </c>
      <c r="AJ16" s="2"/>
      <c r="AK16" s="6"/>
      <c r="AL16" s="19">
        <f t="shared" si="6"/>
        <v>30.175999999999998</v>
      </c>
    </row>
    <row r="17" spans="1:38">
      <c r="A17" s="13">
        <v>7</v>
      </c>
      <c r="B17" s="1" t="s">
        <v>94</v>
      </c>
      <c r="C17" s="2">
        <v>6080</v>
      </c>
      <c r="D17" s="1">
        <v>67</v>
      </c>
      <c r="E17" s="1" t="s">
        <v>28</v>
      </c>
      <c r="F17" s="61">
        <v>35.277999999999999</v>
      </c>
      <c r="G17" s="2"/>
      <c r="H17" s="3"/>
      <c r="I17" s="4">
        <f>IF(AND(J$134&gt;4,H17=1),6)+IF(AND(J$134&gt;4,H17=2),4)+IF(AND(J$134&gt;4,H17=3),3)+IF(AND(J$134&gt;4,H17=4),2)+IF(AND(J$134&gt;4,H17=5),1)+IF(AND(J$134&gt;4,H17&gt;5),1)+IF(AND(J$134=4,H17=1),4)+IF(AND(J$134=4,H17=2),3)+IF(AND(J$134=4,H17=3),2)+IF(AND(J$134=4,H17=4),1)+IF(AND(J$134=3,H17=1),3)+IF(AND(J$134=3,H17=2),2)+IF(AND(J$134=3,H17=3),1)+IF(AND(J$134=2,H17=1),2)+IF(AND(J$134=2,H17=2),1)+IF(AND(J$134=1,H17=1),1)</f>
        <v>0</v>
      </c>
      <c r="J17" s="5"/>
      <c r="K17" s="5"/>
      <c r="L17" s="7">
        <f>IF(AND(J$134&gt;4,J17=1),12)+IF(AND(J$134&gt;4,J17=2),8)+IF(AND(J$134&gt;4,J17=3),6)+IF(AND(J$134&gt;4,J17=4),5)+IF(AND(J$134&gt;4,J17=5),4)+IF(AND(J$134&gt;4,J17=6),3)+IF(AND(J$134&gt;4,J17=7),2)+IF(AND(J$134&gt;4,J17&gt;7),1)+IF(AND(J$134=4,J17=1),8)+IF(AND(J$134=4,J17=2),6)+IF(AND(J$134=4,J17=3),4)+IF(AND(J$134=4,J17=4),2)+IF(AND(J$134=3,J17=1),6)+IF(AND(J$134=3,J17=2),4)+IF(AND(J$134=3,J17=3),2)+IF(AND(J$134=2,J17=1),4)+IF(AND(J$134=2,J17=2),2)+IF(AND(J$134=1,J17=1),2)</f>
        <v>0</v>
      </c>
      <c r="M17" s="7">
        <f>IF(AND(J$134&gt;4,K17=1),12)+IF(AND(J$134&gt;4,K17=2),8)+IF(AND(J$134&gt;4,K17=3),6)+IF(AND(J$134&gt;4,K17=4),5)+IF(AND(J$134&gt;4,K17=5),4)+IF(AND(J$134&gt;4,K17=6),3)+IF(AND(J$134&gt;4,K17=7),2)+IF(AND(J$134&gt;4,K17&gt;7),1)+IF(AND(J$134=4,K17=1),8)+IF(AND(J$134=4,K17=2),6)+IF(AND(J$134=4,K17=3),4)+IF(AND(J$134=4,K17=4),2)+IF(AND(J$134=3,K17=1),6)+IF(AND(J$134=3,K17=2),4)+IF(AND(J$134=3,K17=3),2)+IF(AND(J$134=2,K17=1),4)+IF(AND(J$134=2,K17=2),2)+IF(AND(J$134=1,K17=1),2)</f>
        <v>0</v>
      </c>
      <c r="N17" s="2" t="s">
        <v>29</v>
      </c>
      <c r="O17" s="4">
        <f t="shared" si="1"/>
        <v>0</v>
      </c>
      <c r="P17" s="11">
        <f t="shared" si="2"/>
        <v>0</v>
      </c>
      <c r="Q17" s="2"/>
      <c r="R17" s="2"/>
      <c r="S17" s="2" t="s">
        <v>29</v>
      </c>
      <c r="T17" s="2"/>
      <c r="U17" s="6"/>
      <c r="V17" s="19">
        <f t="shared" si="3"/>
        <v>35.277999999999999</v>
      </c>
      <c r="W17" s="2">
        <v>34.045999999999999</v>
      </c>
      <c r="X17" s="3">
        <v>3</v>
      </c>
      <c r="Y17" s="4">
        <f>IF(AND(Z$134&gt;4,X17=1),6)+IF(AND(Z$134&gt;4,X17=2),4)+IF(AND(Z$134&gt;4,X17=3),3)+IF(AND(Z$134&gt;4,X17=4),2)+IF(AND(Z$134&gt;4,X17=5),1)+IF(AND(Z$134&gt;4,X17&gt;5),1)+IF(AND(Z$134=4,X17=1),4)+IF(AND(Z$134=4,X17=2),3)+IF(AND(Z$134=4,X17=3),2)+IF(AND(Z$134=4,X17=4),1)+IF(AND(Z$134=3,X17=1),3)+IF(AND(Z$134=3,X17=2),2)+IF(AND(Z$134=3,X17=3),1)+IF(AND(Z$134=2,X17=1),2)+IF(AND(Z$134=2,X17=2),1)+IF(AND(Z$134=1,X17=1),1)</f>
        <v>2</v>
      </c>
      <c r="Z17" s="5">
        <v>3</v>
      </c>
      <c r="AA17" s="5">
        <v>3</v>
      </c>
      <c r="AB17" s="7">
        <f>IF(AND(Z$134&gt;4,Z17=1),12)+IF(AND(Z$134&gt;4,Z17=2),8)+IF(AND(Z$134&gt;4,Z17=3),6)+IF(AND(Z$134&gt;4,Z17=4),5)+IF(AND(Z$134&gt;4,Z17=5),4)+IF(AND(Z$134&gt;4,Z17=6),3)+IF(AND(Z$134&gt;4,Z17=7),2)+IF(AND(Z$134&gt;4,Z17&gt;7),1)+IF(AND(Z$134=4,Z17=1),8)+IF(AND(Z$134=4,Z17=2),6)+IF(AND(Z$134=4,Z17=3),4)+IF(AND(Z$134=4,Z17=4),2)+IF(AND(Z$134=3,Z17=1),6)+IF(AND(Z$134=3,Z17=2),4)+IF(AND(Z$134=3,Z17=3),2)+IF(AND(Z$134=2,Z17=1),4)+IF(AND(Z$134=2,Z17=2),2)+IF(AND(Z$134=1,Z17=1),2)</f>
        <v>4</v>
      </c>
      <c r="AC17" s="7">
        <f>IF(AND(Z$134&gt;4,AA17=1),12)+IF(AND(Z$134&gt;4,AA17=2),8)+IF(AND(Z$134&gt;4,AA17=3),6)+IF(AND(Z$134&gt;4,AA17=4),5)+IF(AND(Z$134&gt;4,AA17=5),4)+IF(AND(Z$134&gt;4,AA17=6),3)+IF(AND(Z$134&gt;4,AA17=7),2)+IF(AND(Z$134&gt;4,AA17&gt;7),1)+IF(AND(Z$134=4,AA17=1),8)+IF(AND(Z$134=4,AA17=2),6)+IF(AND(Z$134=4,AA17=3),4)+IF(AND(Z$134=4,AA17=4),2)+IF(AND(Z$134=3,AA17=1),6)+IF(AND(Z$134=3,AA17=2),4)+IF(AND(Z$134=3,AA17=3),2)+IF(AND(Z$134=2,AA17=1),4)+IF(AND(Z$134=2,AA17=2),2)+IF(AND(Z$134=1,AA17=1),2)</f>
        <v>4</v>
      </c>
      <c r="AD17" s="2" t="s">
        <v>29</v>
      </c>
      <c r="AE17" s="4">
        <f t="shared" si="4"/>
        <v>11</v>
      </c>
      <c r="AF17" s="11">
        <f t="shared" si="5"/>
        <v>11</v>
      </c>
      <c r="AG17" s="2">
        <v>36.048999999999999</v>
      </c>
      <c r="AH17" s="2">
        <v>36.356000000000002</v>
      </c>
      <c r="AI17" s="2" t="s">
        <v>29</v>
      </c>
      <c r="AJ17" s="2"/>
      <c r="AK17" s="6">
        <v>1</v>
      </c>
      <c r="AL17" s="19">
        <f t="shared" si="6"/>
        <v>34.045999999999999</v>
      </c>
    </row>
    <row r="18" spans="1:38">
      <c r="A18" s="13">
        <v>8</v>
      </c>
      <c r="B18" s="1" t="s">
        <v>140</v>
      </c>
      <c r="C18" s="2">
        <v>35787</v>
      </c>
      <c r="D18" s="1">
        <v>123</v>
      </c>
      <c r="E18" s="1" t="s">
        <v>141</v>
      </c>
      <c r="F18" s="21">
        <v>34.728000000000002</v>
      </c>
      <c r="G18" s="2">
        <v>35.453000000000003</v>
      </c>
      <c r="H18" s="3">
        <v>2</v>
      </c>
      <c r="I18" s="4">
        <f>IF(AND(J$134&gt;4,H18=1),6)+IF(AND(J$134&gt;4,H18=2),4)+IF(AND(J$134&gt;4,H18=3),3)+IF(AND(J$134&gt;4,H18=4),2)+IF(AND(J$134&gt;4,H18=5),1)+IF(AND(J$134&gt;4,H18&gt;5),1)+IF(AND(J$134=4,H18=1),4)+IF(AND(J$134=4,H18=2),3)+IF(AND(J$134=4,H18=3),2)+IF(AND(J$134=4,H18=4),1)+IF(AND(J$134=3,H18=1),3)+IF(AND(J$134=3,H18=2),2)+IF(AND(J$134=3,H18=3),1)+IF(AND(J$134=2,H18=1),2)+IF(AND(J$134=2,H18=2),1)+IF(AND(J$134=1,H18=1),1)</f>
        <v>2</v>
      </c>
      <c r="J18" s="5">
        <v>2</v>
      </c>
      <c r="K18" s="5">
        <v>2</v>
      </c>
      <c r="L18" s="7">
        <f>IF(AND(J$134&gt;4,J18=1),12)+IF(AND(J$134&gt;4,J18=2),8)+IF(AND(J$134&gt;4,J18=3),6)+IF(AND(J$134&gt;4,J18=4),5)+IF(AND(J$134&gt;4,J18=5),4)+IF(AND(J$134&gt;4,J18=6),3)+IF(AND(J$134&gt;4,J18=7),2)+IF(AND(J$134&gt;4,J18&gt;7),1)+IF(AND(J$134=4,J18=1),8)+IF(AND(J$134=4,J18=2),6)+IF(AND(J$134=4,J18=3),4)+IF(AND(J$134=4,J18=4),2)+IF(AND(J$134=3,J18=1),6)+IF(AND(J$134=3,J18=2),4)+IF(AND(J$134=3,J18=3),2)+IF(AND(J$134=2,J18=1),4)+IF(AND(J$134=2,J18=2),2)+IF(AND(J$134=1,J18=1),2)</f>
        <v>4</v>
      </c>
      <c r="M18" s="7">
        <f>IF(AND(J$134&gt;4,K18=1),12)+IF(AND(J$134&gt;4,K18=2),8)+IF(AND(J$134&gt;4,K18=3),6)+IF(AND(J$134&gt;4,K18=4),5)+IF(AND(J$134&gt;4,K18=5),4)+IF(AND(J$134&gt;4,K18=6),3)+IF(AND(J$134&gt;4,K18=7),2)+IF(AND(J$134&gt;4,K18&gt;7),1)+IF(AND(J$134=4,K18=1),8)+IF(AND(J$134=4,K18=2),6)+IF(AND(J$134=4,K18=3),4)+IF(AND(J$134=4,K18=4),2)+IF(AND(J$134=3,K18=1),6)+IF(AND(J$134=3,K18=2),4)+IF(AND(J$134=3,K18=3),2)+IF(AND(J$134=2,K18=1),4)+IF(AND(J$134=2,K18=2),2)+IF(AND(J$134=1,K18=1),2)</f>
        <v>4</v>
      </c>
      <c r="N18" s="2" t="s">
        <v>29</v>
      </c>
      <c r="O18" s="4">
        <f t="shared" si="1"/>
        <v>11</v>
      </c>
      <c r="P18" s="11">
        <f t="shared" si="2"/>
        <v>11</v>
      </c>
      <c r="Q18" s="2">
        <v>32.180999999999997</v>
      </c>
      <c r="R18" s="2">
        <v>33.381999999999998</v>
      </c>
      <c r="S18" s="2" t="s">
        <v>29</v>
      </c>
      <c r="T18" s="6"/>
      <c r="U18" s="6">
        <v>1</v>
      </c>
      <c r="V18" s="19">
        <f t="shared" si="3"/>
        <v>32.180999999999997</v>
      </c>
      <c r="W18" s="2"/>
      <c r="X18" s="3"/>
      <c r="Y18" s="4">
        <f>IF(AND(Z$134&gt;4,X18=1),6)+IF(AND(Z$134&gt;4,X18=2),4)+IF(AND(Z$134&gt;4,X18=3),3)+IF(AND(Z$134&gt;4,X18=4),2)+IF(AND(Z$134&gt;4,X18=5),1)+IF(AND(Z$134&gt;4,X18&gt;5),1)+IF(AND(Z$134=4,X18=1),4)+IF(AND(Z$134=4,X18=2),3)+IF(AND(Z$134=4,X18=3),2)+IF(AND(Z$134=4,X18=4),1)+IF(AND(Z$134=3,X18=1),3)+IF(AND(Z$134=3,X18=2),2)+IF(AND(Z$134=3,X18=3),1)+IF(AND(Z$134=2,X18=1),2)+IF(AND(Z$134=2,X18=2),1)+IF(AND(Z$134=1,X18=1),1)</f>
        <v>0</v>
      </c>
      <c r="Z18" s="5"/>
      <c r="AA18" s="5"/>
      <c r="AB18" s="7">
        <f>IF(AND(Z$134&gt;4,Z18=1),12)+IF(AND(Z$134&gt;4,Z18=2),8)+IF(AND(Z$134&gt;4,Z18=3),6)+IF(AND(Z$134&gt;4,Z18=4),5)+IF(AND(Z$134&gt;4,Z18=5),4)+IF(AND(Z$134&gt;4,Z18=6),3)+IF(AND(Z$134&gt;4,Z18=7),2)+IF(AND(Z$134&gt;4,Z18&gt;7),1)+IF(AND(Z$134=4,Z18=1),8)+IF(AND(Z$134=4,Z18=2),6)+IF(AND(Z$134=4,Z18=3),4)+IF(AND(Z$134=4,Z18=4),2)+IF(AND(Z$134=3,Z18=1),6)+IF(AND(Z$134=3,Z18=2),4)+IF(AND(Z$134=3,Z18=3),2)+IF(AND(Z$134=2,Z18=1),4)+IF(AND(Z$134=2,Z18=2),2)+IF(AND(Z$134=1,Z18=1),2)</f>
        <v>0</v>
      </c>
      <c r="AC18" s="7">
        <f>IF(AND(Z$134&gt;4,AA18=1),12)+IF(AND(Z$134&gt;4,AA18=2),8)+IF(AND(Z$134&gt;4,AA18=3),6)+IF(AND(Z$134&gt;4,AA18=4),5)+IF(AND(Z$134&gt;4,AA18=5),4)+IF(AND(Z$134&gt;4,AA18=6),3)+IF(AND(Z$134&gt;4,AA18=7),2)+IF(AND(Z$134&gt;4,AA18&gt;7),1)+IF(AND(Z$134=4,AA18=1),8)+IF(AND(Z$134=4,AA18=2),6)+IF(AND(Z$134=4,AA18=3),4)+IF(AND(Z$134=4,AA18=4),2)+IF(AND(Z$134=3,AA18=1),6)+IF(AND(Z$134=3,AA18=2),4)+IF(AND(Z$134=3,AA18=3),2)+IF(AND(Z$134=2,AA18=1),4)+IF(AND(Z$134=2,AA18=2),2)+IF(AND(Z$134=1,AA18=1),2)</f>
        <v>0</v>
      </c>
      <c r="AD18" s="2" t="s">
        <v>29</v>
      </c>
      <c r="AE18" s="4">
        <f t="shared" si="4"/>
        <v>0</v>
      </c>
      <c r="AF18" s="11">
        <f t="shared" si="5"/>
        <v>11</v>
      </c>
      <c r="AG18" s="2"/>
      <c r="AH18" s="2"/>
      <c r="AI18" s="2" t="s">
        <v>29</v>
      </c>
      <c r="AJ18" s="6"/>
      <c r="AK18" s="6"/>
      <c r="AL18" s="19">
        <f t="shared" si="6"/>
        <v>32.180999999999997</v>
      </c>
    </row>
    <row r="19" spans="1:38">
      <c r="A19" s="13">
        <v>9</v>
      </c>
      <c r="B19" s="1" t="s">
        <v>147</v>
      </c>
      <c r="C19" s="2">
        <v>40468</v>
      </c>
      <c r="D19" s="1">
        <v>27</v>
      </c>
      <c r="E19" s="1" t="s">
        <v>39</v>
      </c>
      <c r="F19" s="61">
        <v>99.998999999999995</v>
      </c>
      <c r="G19" s="10"/>
      <c r="H19" s="3"/>
      <c r="I19" s="2"/>
      <c r="J19" s="5"/>
      <c r="K19" s="5"/>
      <c r="L19" s="2"/>
      <c r="M19" s="2"/>
      <c r="N19" s="2" t="s">
        <v>42</v>
      </c>
      <c r="O19" s="4">
        <f t="shared" si="1"/>
        <v>0</v>
      </c>
      <c r="P19" s="11">
        <f t="shared" si="2"/>
        <v>0</v>
      </c>
      <c r="Q19" s="2">
        <v>29.923999999999999</v>
      </c>
      <c r="R19" s="2">
        <v>29.422999999999998</v>
      </c>
      <c r="S19" s="2" t="s">
        <v>31</v>
      </c>
      <c r="T19" s="8" t="s">
        <v>121</v>
      </c>
      <c r="U19" s="6"/>
      <c r="V19" s="19">
        <f t="shared" si="3"/>
        <v>29.422999999999998</v>
      </c>
      <c r="W19" s="10">
        <v>32.186</v>
      </c>
      <c r="X19" s="3">
        <v>3</v>
      </c>
      <c r="Y19" s="4">
        <f>IF(AND(Z$133&gt;4,X19=1),6)+IF(AND(Z$133&gt;4,X19=2),4)+IF(AND(Z$133&gt;4,X19=3),3)+IF(AND(Z$133&gt;4,X19=4),2)+IF(AND(Z$133&gt;4,X19=5),1)+IF(AND(Z$133&gt;4,X19&gt;5),1)+IF(AND(Z$133=4,X19=1),4)+IF(AND(Z$133=4,X19=2),3)+IF(AND(Z$133=4,X19=3),2)+IF(AND(Z$133=4,X19=4),1)+IF(AND(Z$133=3,X19=1),3)+IF(AND(Z$133=3,X19=2),2)+IF(AND(Z$133=3,X19=3),1)+IF(AND(Z$133=2,X19=1),2)+IF(AND(Z$133=2,X19=2),1)+IF(AND(Z$133=1,X19=1),1)</f>
        <v>2</v>
      </c>
      <c r="Z19" s="5">
        <v>4</v>
      </c>
      <c r="AA19" s="5"/>
      <c r="AB19" s="7">
        <f>IF(AND(Z$133&gt;4,Z19=1),12)+IF(AND(Z$133&gt;4,Z19=2),8)+IF(AND(Z$133&gt;4,Z19=3),6)+IF(AND(Z$133&gt;4,Z19=4),5)+IF(AND(Z$133&gt;4,Z19=5),4)+IF(AND(Z$133&gt;4,Z19=6),3)+IF(AND(Z$133&gt;4,Z19=7),2)+IF(AND(Z$133&gt;4,Z19&gt;7),1)+IF(AND(Z$133=4,Z19=1),8)+IF(AND(Z$133=4,Z19=2),6)+IF(AND(Z$133=4,Z19=3),4)+IF(AND(Z$133=4,Z19=4),2)+IF(AND(Z$133=3,Z19=1),6)+IF(AND(Z$133=3,Z19=2),4)+IF(AND(Z$133=3,Z19=3),2)+IF(AND(Z$133=2,Z19=1),4)+IF(AND(Z$133=2,Z19=2),2)+IF(AND(Z$133=1,Z19=1),2)</f>
        <v>2</v>
      </c>
      <c r="AC19" s="7">
        <f>IF(AND(Z$133&gt;4,AA19=1),12)+IF(AND(Z$133&gt;4,AA19=2),8)+IF(AND(Z$133&gt;4,AA19=3),6)+IF(AND(Z$133&gt;4,AA19=4),5)+IF(AND(Z$133&gt;4,AA19=5),4)+IF(AND(Z$133&gt;4,AA19=6),3)+IF(AND(Z$133&gt;4,AA19=7),2)+IF(AND(Z$133&gt;4,AA19&gt;7),1)+IF(AND(Z$133=4,AA19=1),8)+IF(AND(Z$133=4,AA19=2),6)+IF(AND(Z$133=4,AA19=3),4)+IF(AND(Z$133=4,AA19=4),2)+IF(AND(Z$133=3,AA19=1),6)+IF(AND(Z$133=3,AA19=2),4)+IF(AND(Z$133=3,AA19=3),2)+IF(AND(Z$133=2,AA19=1),4)+IF(AND(Z$133=2,AA19=2),2)+IF(AND(Z$133=1,AA19=1),2)</f>
        <v>0</v>
      </c>
      <c r="AD19" s="2" t="s">
        <v>31</v>
      </c>
      <c r="AE19" s="4">
        <f t="shared" si="4"/>
        <v>4</v>
      </c>
      <c r="AF19" s="11">
        <f t="shared" si="5"/>
        <v>4</v>
      </c>
      <c r="AG19" s="2">
        <v>31.177</v>
      </c>
      <c r="AH19" s="2"/>
      <c r="AI19" s="2" t="s">
        <v>31</v>
      </c>
      <c r="AJ19" s="2" t="s">
        <v>155</v>
      </c>
      <c r="AK19" s="6"/>
      <c r="AL19" s="19">
        <f t="shared" si="6"/>
        <v>29.422999999999998</v>
      </c>
    </row>
    <row r="20" spans="1:38">
      <c r="A20" s="13">
        <v>10</v>
      </c>
      <c r="B20" s="1" t="s">
        <v>149</v>
      </c>
      <c r="C20" s="2">
        <v>39023</v>
      </c>
      <c r="D20" s="1">
        <v>85</v>
      </c>
      <c r="E20" s="1" t="s">
        <v>39</v>
      </c>
      <c r="F20" s="61">
        <v>99.998999999999995</v>
      </c>
      <c r="G20" s="10">
        <v>32.369999999999997</v>
      </c>
      <c r="H20" s="3"/>
      <c r="I20" s="2"/>
      <c r="J20" s="5"/>
      <c r="K20" s="5"/>
      <c r="L20" s="2"/>
      <c r="M20" s="2"/>
      <c r="N20" s="2" t="s">
        <v>42</v>
      </c>
      <c r="O20" s="4">
        <f t="shared" si="1"/>
        <v>0</v>
      </c>
      <c r="P20" s="11">
        <f t="shared" si="2"/>
        <v>0</v>
      </c>
      <c r="Q20" s="2">
        <v>32.277999999999999</v>
      </c>
      <c r="R20" s="2"/>
      <c r="S20" s="2" t="s">
        <v>42</v>
      </c>
      <c r="T20" s="8" t="s">
        <v>57</v>
      </c>
      <c r="U20" s="6"/>
      <c r="V20" s="19">
        <f t="shared" si="3"/>
        <v>32.277999999999999</v>
      </c>
      <c r="W20" s="10"/>
      <c r="X20" s="3"/>
      <c r="Y20" s="2"/>
      <c r="Z20" s="5"/>
      <c r="AA20" s="5"/>
      <c r="AB20" s="2"/>
      <c r="AC20" s="2"/>
      <c r="AD20" s="2" t="s">
        <v>42</v>
      </c>
      <c r="AE20" s="4">
        <f t="shared" si="4"/>
        <v>0</v>
      </c>
      <c r="AF20" s="11">
        <f t="shared" si="5"/>
        <v>0</v>
      </c>
      <c r="AG20" s="2"/>
      <c r="AH20" s="2"/>
      <c r="AI20" s="2" t="s">
        <v>42</v>
      </c>
      <c r="AJ20" s="2" t="s">
        <v>57</v>
      </c>
      <c r="AK20" s="6"/>
      <c r="AL20" s="19">
        <f t="shared" si="6"/>
        <v>32.277999999999999</v>
      </c>
    </row>
    <row r="21" spans="1:38">
      <c r="A21" s="13">
        <v>11</v>
      </c>
      <c r="B21" s="1" t="s">
        <v>159</v>
      </c>
      <c r="C21" s="2">
        <v>12467</v>
      </c>
      <c r="D21" s="1">
        <v>73</v>
      </c>
      <c r="E21" s="1" t="s">
        <v>160</v>
      </c>
      <c r="F21" s="61"/>
      <c r="G21" s="2"/>
      <c r="H21" s="3"/>
      <c r="I21" s="2"/>
      <c r="J21" s="5"/>
      <c r="K21" s="5"/>
      <c r="L21" s="2"/>
      <c r="M21" s="2"/>
      <c r="N21" s="2"/>
      <c r="O21" s="4"/>
      <c r="P21" s="11"/>
      <c r="Q21" s="2"/>
      <c r="R21" s="2"/>
      <c r="S21" s="2"/>
      <c r="T21" s="2"/>
      <c r="U21" s="6"/>
      <c r="V21" s="19">
        <v>99.998999999999995</v>
      </c>
      <c r="W21" s="2">
        <v>21.609000000000002</v>
      </c>
      <c r="X21" s="3"/>
      <c r="Y21" s="2"/>
      <c r="Z21" s="5"/>
      <c r="AA21" s="5"/>
      <c r="AB21" s="2"/>
      <c r="AC21" s="2"/>
      <c r="AD21" s="2" t="s">
        <v>42</v>
      </c>
      <c r="AE21" s="4"/>
      <c r="AF21" s="11">
        <f t="shared" si="5"/>
        <v>0</v>
      </c>
      <c r="AG21" s="2">
        <v>21.643000000000001</v>
      </c>
      <c r="AH21" s="2">
        <v>21.536000000000001</v>
      </c>
      <c r="AI21" s="2" t="s">
        <v>42</v>
      </c>
      <c r="AJ21" s="59" t="s">
        <v>70</v>
      </c>
      <c r="AK21" s="6"/>
      <c r="AL21" s="19">
        <f t="shared" si="6"/>
        <v>21.536000000000001</v>
      </c>
    </row>
    <row r="22" spans="1:38">
      <c r="A22" s="13">
        <v>12</v>
      </c>
      <c r="B22" s="1" t="s">
        <v>66</v>
      </c>
      <c r="C22" s="2">
        <v>3371</v>
      </c>
      <c r="D22" s="1">
        <v>43</v>
      </c>
      <c r="E22" s="1" t="s">
        <v>161</v>
      </c>
      <c r="F22" s="61"/>
      <c r="G22" s="2"/>
      <c r="H22" s="3"/>
      <c r="I22" s="2"/>
      <c r="J22" s="5"/>
      <c r="K22" s="5"/>
      <c r="L22" s="2"/>
      <c r="M22" s="2"/>
      <c r="N22" s="2"/>
      <c r="O22" s="4"/>
      <c r="P22" s="11"/>
      <c r="Q22" s="2"/>
      <c r="R22" s="2"/>
      <c r="S22" s="2"/>
      <c r="T22" s="2"/>
      <c r="U22" s="6"/>
      <c r="V22" s="19">
        <v>99.998999999999995</v>
      </c>
      <c r="W22" s="2">
        <v>24.026</v>
      </c>
      <c r="X22" s="3"/>
      <c r="Y22" s="2"/>
      <c r="Z22" s="5"/>
      <c r="AA22" s="5"/>
      <c r="AB22" s="2"/>
      <c r="AC22" s="2"/>
      <c r="AD22" s="2" t="s">
        <v>42</v>
      </c>
      <c r="AE22" s="4"/>
      <c r="AF22" s="11">
        <f t="shared" si="5"/>
        <v>0</v>
      </c>
      <c r="AG22" s="2">
        <v>22.212</v>
      </c>
      <c r="AH22" s="2">
        <v>21.43</v>
      </c>
      <c r="AI22" s="2" t="s">
        <v>42</v>
      </c>
      <c r="AJ22" s="8" t="s">
        <v>162</v>
      </c>
      <c r="AK22" s="6"/>
      <c r="AL22" s="19">
        <f t="shared" si="6"/>
        <v>21.43</v>
      </c>
    </row>
    <row r="23" spans="1:38">
      <c r="A23" s="15"/>
      <c r="B23" s="22">
        <v>12</v>
      </c>
      <c r="C23" s="16"/>
      <c r="D23" s="1"/>
      <c r="E23" s="1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38">
      <c r="A24" s="15"/>
      <c r="B24" s="16"/>
      <c r="C24" s="16"/>
      <c r="D24" s="1"/>
      <c r="E24" s="1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38">
      <c r="B25" s="22"/>
    </row>
    <row r="26" spans="1:38">
      <c r="D26" s="37"/>
    </row>
    <row r="27" spans="1:38">
      <c r="D27" s="37"/>
    </row>
    <row r="28" spans="1:38">
      <c r="D28" s="37"/>
    </row>
    <row r="29" spans="1:38">
      <c r="D29" s="37"/>
    </row>
    <row r="36" spans="2:5">
      <c r="B36" s="38"/>
      <c r="C36" s="38"/>
    </row>
    <row r="37" spans="2:5">
      <c r="E37" s="38"/>
    </row>
    <row r="41" spans="2:5">
      <c r="D41" s="37"/>
    </row>
    <row r="42" spans="2:5">
      <c r="D42" s="37"/>
    </row>
    <row r="46" spans="2:5">
      <c r="D46" s="37"/>
    </row>
    <row r="49" spans="2:5">
      <c r="D49" s="37"/>
    </row>
    <row r="50" spans="2:5">
      <c r="D50" s="37"/>
    </row>
    <row r="51" spans="2:5">
      <c r="D51" s="37"/>
      <c r="E51" s="39"/>
    </row>
    <row r="54" spans="2:5">
      <c r="D54" s="37"/>
    </row>
    <row r="56" spans="2:5">
      <c r="D56" s="37"/>
      <c r="E56" s="39"/>
    </row>
    <row r="58" spans="2:5">
      <c r="D58" s="37"/>
    </row>
    <row r="59" spans="2:5">
      <c r="D59" s="37"/>
    </row>
    <row r="61" spans="2:5">
      <c r="B61" s="40"/>
      <c r="C61" s="40"/>
    </row>
    <row r="64" spans="2:5">
      <c r="D64" s="37"/>
    </row>
    <row r="66" spans="2:5">
      <c r="D66" s="37"/>
    </row>
    <row r="70" spans="2:5">
      <c r="B70" s="40"/>
      <c r="C70" s="40"/>
    </row>
    <row r="72" spans="2:5">
      <c r="D72" s="37"/>
      <c r="E72" s="39"/>
    </row>
    <row r="77" spans="2:5">
      <c r="B77" s="40"/>
      <c r="C77" s="40"/>
    </row>
    <row r="79" spans="2:5">
      <c r="D79" s="37"/>
    </row>
    <row r="82" spans="4:4">
      <c r="D82" s="37"/>
    </row>
    <row r="86" spans="4:4">
      <c r="D86" s="37"/>
    </row>
    <row r="91" spans="4:4">
      <c r="D91" s="37"/>
    </row>
    <row r="93" spans="4:4">
      <c r="D93" s="37"/>
    </row>
    <row r="94" spans="4:4">
      <c r="D94" s="37"/>
    </row>
    <row r="97" spans="4:5">
      <c r="D97" s="37"/>
      <c r="E97" s="39"/>
    </row>
    <row r="98" spans="4:5">
      <c r="D98" s="37"/>
      <c r="E98" s="39"/>
    </row>
    <row r="99" spans="4:5">
      <c r="D99" s="37"/>
    </row>
    <row r="102" spans="4:5">
      <c r="D102" s="37"/>
    </row>
    <row r="105" spans="4:5">
      <c r="D105" s="37"/>
    </row>
    <row r="127" spans="7:27">
      <c r="G127" s="42"/>
      <c r="H127" s="43"/>
      <c r="I127" s="42"/>
      <c r="J127" s="42"/>
      <c r="K127" s="42"/>
      <c r="W127" s="42"/>
      <c r="X127" s="43"/>
      <c r="Y127" s="42"/>
      <c r="Z127" s="42"/>
      <c r="AA127" s="42"/>
    </row>
    <row r="128" spans="7:27">
      <c r="G128" s="42"/>
      <c r="H128" s="43"/>
      <c r="I128" s="41" t="s">
        <v>36</v>
      </c>
      <c r="J128" s="41" t="s">
        <v>37</v>
      </c>
      <c r="K128" s="42"/>
      <c r="W128" s="42"/>
      <c r="X128" s="43"/>
      <c r="Y128" s="41" t="s">
        <v>36</v>
      </c>
      <c r="Z128" s="41" t="s">
        <v>37</v>
      </c>
      <c r="AA128" s="42"/>
    </row>
    <row r="129" spans="7:27">
      <c r="G129" s="42"/>
      <c r="H129" s="43" t="s">
        <v>19</v>
      </c>
      <c r="I129" s="42">
        <v>6</v>
      </c>
      <c r="J129" s="42">
        <v>6</v>
      </c>
      <c r="K129" s="42"/>
      <c r="W129" s="42"/>
      <c r="X129" s="43" t="s">
        <v>19</v>
      </c>
      <c r="Y129" s="42">
        <v>4</v>
      </c>
      <c r="Z129" s="42">
        <v>4</v>
      </c>
      <c r="AA129" s="42"/>
    </row>
    <row r="130" spans="7:27">
      <c r="G130" s="42"/>
      <c r="H130" s="43" t="s">
        <v>20</v>
      </c>
      <c r="I130" s="42">
        <v>4</v>
      </c>
      <c r="J130" s="42">
        <v>4</v>
      </c>
      <c r="K130" s="42"/>
      <c r="W130" s="42"/>
      <c r="X130" s="43" t="s">
        <v>20</v>
      </c>
      <c r="Y130" s="42">
        <v>4</v>
      </c>
      <c r="Z130" s="42">
        <v>4</v>
      </c>
      <c r="AA130" s="42"/>
    </row>
    <row r="131" spans="7:27">
      <c r="G131" s="42"/>
      <c r="H131" s="43" t="s">
        <v>21</v>
      </c>
      <c r="I131" s="42">
        <v>4</v>
      </c>
      <c r="J131" s="42">
        <v>4</v>
      </c>
      <c r="K131" s="42"/>
      <c r="W131" s="42"/>
      <c r="X131" s="43" t="s">
        <v>21</v>
      </c>
      <c r="Y131" s="42">
        <v>4</v>
      </c>
      <c r="Z131" s="42">
        <v>4</v>
      </c>
      <c r="AA131" s="42"/>
    </row>
    <row r="132" spans="7:27">
      <c r="G132" s="44"/>
      <c r="H132" s="43" t="s">
        <v>26</v>
      </c>
      <c r="I132" s="42">
        <v>2</v>
      </c>
      <c r="J132" s="42">
        <v>2</v>
      </c>
      <c r="K132" s="42"/>
      <c r="W132" s="44"/>
      <c r="X132" s="43" t="s">
        <v>26</v>
      </c>
      <c r="Y132" s="42">
        <v>1</v>
      </c>
      <c r="Z132" s="42">
        <v>1</v>
      </c>
      <c r="AA132" s="42"/>
    </row>
    <row r="133" spans="7:27">
      <c r="G133" s="44"/>
      <c r="H133" s="43" t="s">
        <v>31</v>
      </c>
      <c r="I133" s="42">
        <v>1</v>
      </c>
      <c r="J133" s="42">
        <v>1</v>
      </c>
      <c r="K133" s="42"/>
      <c r="W133" s="44"/>
      <c r="X133" s="43" t="s">
        <v>31</v>
      </c>
      <c r="Y133" s="42">
        <v>4</v>
      </c>
      <c r="Z133" s="42">
        <v>4</v>
      </c>
      <c r="AA133" s="42"/>
    </row>
    <row r="134" spans="7:27">
      <c r="G134" s="42"/>
      <c r="H134" s="43" t="s">
        <v>29</v>
      </c>
      <c r="I134" s="42">
        <v>3</v>
      </c>
      <c r="J134" s="42">
        <v>3</v>
      </c>
      <c r="K134" s="42"/>
      <c r="W134" s="42"/>
      <c r="X134" s="43" t="s">
        <v>29</v>
      </c>
      <c r="Y134" s="42">
        <v>4</v>
      </c>
      <c r="Z134" s="42">
        <v>4</v>
      </c>
      <c r="AA134" s="42"/>
    </row>
    <row r="135" spans="7:27">
      <c r="G135" s="42"/>
      <c r="H135" s="43" t="s">
        <v>42</v>
      </c>
      <c r="I135" s="42">
        <v>8</v>
      </c>
      <c r="J135" s="42">
        <v>8</v>
      </c>
      <c r="K135" s="42"/>
      <c r="W135" s="42"/>
      <c r="X135" s="43" t="s">
        <v>42</v>
      </c>
      <c r="Y135" s="42">
        <v>1</v>
      </c>
      <c r="Z135" s="42">
        <v>1</v>
      </c>
      <c r="AA135" s="42"/>
    </row>
    <row r="136" spans="7:27">
      <c r="G136" s="42"/>
      <c r="H136" s="43" t="s">
        <v>17</v>
      </c>
      <c r="I136" s="42">
        <f>SUM(I129:I135)</f>
        <v>28</v>
      </c>
      <c r="J136" s="42">
        <f>SUM(J129:J135)</f>
        <v>28</v>
      </c>
      <c r="K136" s="42"/>
      <c r="W136" s="42"/>
      <c r="X136" s="43" t="s">
        <v>17</v>
      </c>
      <c r="Y136" s="42">
        <f>SUM(Y129:Y135)</f>
        <v>22</v>
      </c>
      <c r="Z136" s="42">
        <f>SUM(Z129:Z135)</f>
        <v>22</v>
      </c>
      <c r="AA136" s="42"/>
    </row>
    <row r="137" spans="7:27">
      <c r="H137" s="27" t="s">
        <v>70</v>
      </c>
      <c r="X137" s="27" t="s">
        <v>70</v>
      </c>
    </row>
  </sheetData>
  <sortState xmlns:xlrd2="http://schemas.microsoft.com/office/spreadsheetml/2017/richdata2" ref="A11:AL22">
    <sortCondition descending="1" ref="AF11:AF22"/>
  </sortState>
  <mergeCells count="14">
    <mergeCell ref="X1:AL6"/>
    <mergeCell ref="W7:W8"/>
    <mergeCell ref="AB7:AC7"/>
    <mergeCell ref="AJ7:AJ8"/>
    <mergeCell ref="AK7:AK8"/>
    <mergeCell ref="H1:V6"/>
    <mergeCell ref="A7:A8"/>
    <mergeCell ref="B7:B8"/>
    <mergeCell ref="C7:C8"/>
    <mergeCell ref="G7:G8"/>
    <mergeCell ref="L7:M7"/>
    <mergeCell ref="T7:T8"/>
    <mergeCell ref="U7:U8"/>
    <mergeCell ref="E1:E6"/>
  </mergeCells>
  <conditionalFormatting sqref="M11:M12 AC11:AC12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CLASSES</vt:lpstr>
      <vt:lpstr>ABC</vt:lpstr>
      <vt:lpstr>DEF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2024-04-15T11:11:06Z</dcterms:modified>
</cp:coreProperties>
</file>